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23256" windowHeight="10176" activeTab="1"/>
  </bookViews>
  <sheets>
    <sheet name="сайт вода холодна,водовідв." sheetId="1" r:id="rId1"/>
    <sheet name="сайтцентраліз.водопост.водовідв" sheetId="4" r:id="rId2"/>
  </sheets>
  <calcPr calcId="125725"/>
</workbook>
</file>

<file path=xl/calcChain.xml><?xml version="1.0" encoding="utf-8"?>
<calcChain xmlns="http://schemas.openxmlformats.org/spreadsheetml/2006/main">
  <c r="D12" i="1"/>
  <c r="E31" l="1"/>
  <c r="E7"/>
  <c r="F7" s="1"/>
  <c r="F23"/>
  <c r="F22"/>
  <c r="F18"/>
  <c r="F17"/>
  <c r="F16"/>
  <c r="E15"/>
  <c r="F14"/>
  <c r="F13"/>
  <c r="F11"/>
  <c r="F12"/>
  <c r="F10"/>
  <c r="F8"/>
  <c r="D23"/>
  <c r="D22"/>
  <c r="D18"/>
  <c r="D17"/>
  <c r="D16"/>
  <c r="D14"/>
  <c r="D13"/>
  <c r="D11"/>
  <c r="D10"/>
  <c r="D8"/>
  <c r="C15"/>
  <c r="C7"/>
  <c r="D7" s="1"/>
  <c r="D15" l="1"/>
  <c r="E26"/>
  <c r="C26"/>
  <c r="F15"/>
  <c r="F31" i="4"/>
  <c r="F30"/>
  <c r="F29"/>
  <c r="F28"/>
  <c r="F26"/>
  <c r="F25"/>
  <c r="F24"/>
  <c r="F23"/>
  <c r="F21"/>
  <c r="F20"/>
  <c r="F19"/>
  <c r="F18"/>
  <c r="F16"/>
  <c r="F15"/>
  <c r="F13"/>
  <c r="F12"/>
  <c r="F11"/>
  <c r="F9"/>
  <c r="D31"/>
  <c r="D30"/>
  <c r="D29"/>
  <c r="D28"/>
  <c r="D26"/>
  <c r="D25"/>
  <c r="D24"/>
  <c r="D23"/>
  <c r="D21"/>
  <c r="D20"/>
  <c r="D19"/>
  <c r="D18"/>
  <c r="D16"/>
  <c r="D15"/>
  <c r="D13"/>
  <c r="D12"/>
  <c r="D11"/>
  <c r="D9"/>
  <c r="E27"/>
  <c r="C27"/>
  <c r="C8"/>
  <c r="E14"/>
  <c r="F14" s="1"/>
  <c r="C14"/>
  <c r="D14" s="1"/>
  <c r="E8"/>
  <c r="F8" l="1"/>
  <c r="F22"/>
  <c r="F17"/>
  <c r="F7" s="1"/>
  <c r="D17"/>
  <c r="D8"/>
  <c r="F26" i="1"/>
  <c r="E28"/>
  <c r="F28" s="1"/>
  <c r="D26"/>
  <c r="C28"/>
  <c r="D22" i="4"/>
  <c r="D27"/>
  <c r="F27"/>
  <c r="C17"/>
  <c r="E17"/>
  <c r="C22"/>
  <c r="E22"/>
  <c r="D7" l="1"/>
  <c r="D34" s="1"/>
  <c r="C29" i="1"/>
  <c r="D28"/>
  <c r="E7" i="4"/>
  <c r="E34" s="1"/>
  <c r="E36" s="1"/>
  <c r="E37" s="1"/>
  <c r="F34"/>
  <c r="C7"/>
  <c r="C34" s="1"/>
  <c r="C36" s="1"/>
  <c r="C37" s="1"/>
</calcChain>
</file>

<file path=xl/sharedStrings.xml><?xml version="1.0" encoding="utf-8"?>
<sst xmlns="http://schemas.openxmlformats.org/spreadsheetml/2006/main" count="128" uniqueCount="86">
  <si>
    <t>комунального виробничого управління "Каховський водоканал"</t>
  </si>
  <si>
    <t xml:space="preserve">№ з/п </t>
  </si>
  <si>
    <t xml:space="preserve">Найменування показників </t>
  </si>
  <si>
    <t>Послуга з централізованого водовідведення  (з використанням внутрішньобудинкових систем)</t>
  </si>
  <si>
    <t>тис. грн на рік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</si>
  <si>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</si>
  <si>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</si>
  <si>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</si>
  <si>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</si>
  <si>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>електроенергія</t>
  </si>
  <si>
    <t>1.1.2</t>
  </si>
  <si>
    <t>1.1.3</t>
  </si>
  <si>
    <t>1.2</t>
  </si>
  <si>
    <t xml:space="preserve">прямі витрати на оплату праці </t>
  </si>
  <si>
    <t>1.3</t>
  </si>
  <si>
    <t xml:space="preserve">інші прямі витрати, у т. ч.: </t>
  </si>
  <si>
    <t>1.3.1</t>
  </si>
  <si>
    <t xml:space="preserve">відрахування на соціальні заходи </t>
  </si>
  <si>
    <t>1.3.2</t>
  </si>
  <si>
    <t xml:space="preserve">амортизаційні відрахування </t>
  </si>
  <si>
    <t>1.4</t>
  </si>
  <si>
    <t xml:space="preserve">загальновиробничі витрати, у т. ч.: </t>
  </si>
  <si>
    <t>1.4.1</t>
  </si>
  <si>
    <t>1.4.2</t>
  </si>
  <si>
    <t>2</t>
  </si>
  <si>
    <t xml:space="preserve">Адміністративні витрати, у т. ч.: </t>
  </si>
  <si>
    <t>2.1</t>
  </si>
  <si>
    <t>2.2</t>
  </si>
  <si>
    <t xml:space="preserve">Витрати на збут, у т. ч.: </t>
  </si>
  <si>
    <t>3.1</t>
  </si>
  <si>
    <t>3.2</t>
  </si>
  <si>
    <t xml:space="preserve">витрати на оплату праці </t>
  </si>
  <si>
    <t>3.3</t>
  </si>
  <si>
    <t>3.4</t>
  </si>
  <si>
    <t>3.5</t>
  </si>
  <si>
    <t>матеріальні витрати на обслуговування  квартирних засобів обліку (в т.ч. на періодичну повірку)</t>
  </si>
  <si>
    <t>3.6</t>
  </si>
  <si>
    <t>послуги сторонніх організацій по обслуговуванню  квартирних засобів обліку (в т.ч. на періодичну повірку)</t>
  </si>
  <si>
    <t>3.7</t>
  </si>
  <si>
    <t>витрати на оплату послуг банків та інших установ з приймання і перерахування коштів споживачів</t>
  </si>
  <si>
    <t>3.8</t>
  </si>
  <si>
    <t xml:space="preserve">інші витрати </t>
  </si>
  <si>
    <t>Інші операційні витрати</t>
  </si>
  <si>
    <t xml:space="preserve">Фінансові витрати </t>
  </si>
  <si>
    <t>Повна собівартість</t>
  </si>
  <si>
    <t xml:space="preserve">Розрахунковий прибуток, у т. ч.: </t>
  </si>
  <si>
    <t>Вартість послуги з централізованого постачання холодної води, водовідведення (з використанням внутрішньобудинкових систем) за відповідним тарифом</t>
  </si>
  <si>
    <t xml:space="preserve"> витрати на придбання води в інших підприємств</t>
  </si>
  <si>
    <t>витрати на реагенти</t>
  </si>
  <si>
    <t>1.4.3</t>
  </si>
  <si>
    <t>1.4.4</t>
  </si>
  <si>
    <t xml:space="preserve">інші  витрати </t>
  </si>
  <si>
    <t>2.3</t>
  </si>
  <si>
    <t>2.4</t>
  </si>
  <si>
    <t>8</t>
  </si>
  <si>
    <t>Вартість централізованого водопостачання,водовідведення за відповідним тарифом,тис.грн.</t>
  </si>
  <si>
    <t>Тариф на  централізоване  водопостачання,  водовідведення грн/м3</t>
  </si>
  <si>
    <t>Загальні показники</t>
  </si>
  <si>
    <t>матеріали, запасні частини та інші матеріальні ресурси(ремонти)</t>
  </si>
  <si>
    <t>1.1.4</t>
  </si>
  <si>
    <t>Тариф на  централізоване  водопостачання,  водовідведення грн/м3 (з ПДВ)</t>
  </si>
  <si>
    <t>Загальний тариф на централізоване водопостачання, водовідведення грн/м3 (з ПДВ)</t>
  </si>
  <si>
    <r>
      <t>грн/м</t>
    </r>
    <r>
      <rPr>
        <vertAlign val="superscript"/>
        <sz val="12"/>
        <rFont val="Times New Roman"/>
        <family val="1"/>
        <charset val="204"/>
      </rPr>
      <t>3</t>
    </r>
  </si>
  <si>
    <r>
      <t>Обсяг реалізації, тис. м</t>
    </r>
    <r>
      <rPr>
        <b/>
        <vertAlign val="superscript"/>
        <sz val="12"/>
        <rFont val="Times New Roman"/>
        <family val="1"/>
        <charset val="204"/>
      </rPr>
      <t>3</t>
    </r>
  </si>
  <si>
    <t>частка загальновиробничих витрати на централізоване водопостачання та водовідведення для здійснення послуги з централізованого постачання холодної води/водовідведення (з використанням внутрішньобудинкових систем)</t>
  </si>
  <si>
    <t>частка прямих витрат на централізоване водопостачання та водовідведення для здійснення послуги з централізованого постачання холодної води/водовідведення (з використанням внутрішньобудинкових систем)</t>
  </si>
  <si>
    <t>частка адміністративних витрат централізованого водопостачання та водовідведення для здійснення послуги з централізованого постачання холодної води/водовідведення (з використанням внутрішньобудинкових систем)</t>
  </si>
  <si>
    <t>частка витрат на збут з централізованого водопостачання та водовідведення для здійснення послуги з централізованого постачання холодної води/водовідведення (з використанням внутрішньобудинкових систем)</t>
  </si>
  <si>
    <t>інші витрати (обслуг. кас. Апаратів)</t>
  </si>
  <si>
    <t xml:space="preserve">Загальний тариф на послугу з централізованого постачання холодної води, водовідведення (з використанням внутрішньобудинкових систем),  грн/м3 (з ПДВ) </t>
  </si>
  <si>
    <r>
      <t>грн/м</t>
    </r>
    <r>
      <rPr>
        <vertAlign val="superscript"/>
        <sz val="11"/>
        <rFont val="Times New Roman"/>
        <family val="1"/>
        <charset val="204"/>
      </rPr>
      <t>3</t>
    </r>
  </si>
  <si>
    <r>
      <t>Тариф на послугу з централізованого постачання холодної води, водовідведення (з використанням внутрішньобудинкових систем),  грн/м</t>
    </r>
    <r>
      <rPr>
        <b/>
        <vertAlign val="superscript"/>
        <sz val="11"/>
        <rFont val="Times New Roman"/>
        <family val="1"/>
        <charset val="204"/>
      </rPr>
      <t xml:space="preserve">3 </t>
    </r>
  </si>
  <si>
    <r>
      <t>Обсяг реалізації, тис. м</t>
    </r>
    <r>
      <rPr>
        <b/>
        <vertAlign val="superscript"/>
        <sz val="11"/>
        <rFont val="Times New Roman"/>
        <family val="1"/>
        <charset val="204"/>
      </rPr>
      <t>3</t>
    </r>
  </si>
  <si>
    <r>
      <t>Тариф на послугу з централізованого постачання холодної води, водовідведення (з використанням внутрішньобудинкових систем),  грн/м</t>
    </r>
    <r>
      <rPr>
        <b/>
        <vertAlign val="superscript"/>
        <sz val="11"/>
        <rFont val="Times New Roman"/>
        <family val="1"/>
        <charset val="204"/>
      </rPr>
      <t xml:space="preserve">3 </t>
    </r>
    <r>
      <rPr>
        <b/>
        <sz val="11"/>
        <rFont val="Times New Roman"/>
        <family val="1"/>
        <charset val="204"/>
      </rPr>
      <t>(з ПДВ)</t>
    </r>
  </si>
  <si>
    <t>Послуга з централізованого постачання холодної води (з використанням внутрішньобудин-кових систем)</t>
  </si>
  <si>
    <t>Головний економіст</t>
  </si>
  <si>
    <t xml:space="preserve">      Н.М.Сіліванович</t>
  </si>
  <si>
    <t xml:space="preserve"> Н.М.Сіліванович</t>
  </si>
  <si>
    <t xml:space="preserve">                                                                   з 01.08.2018року</t>
  </si>
  <si>
    <t xml:space="preserve">прямі витрати, у т. ч.: </t>
  </si>
  <si>
    <t>В.о.начальника</t>
  </si>
  <si>
    <t>Е.Л. Блищик</t>
  </si>
  <si>
    <t xml:space="preserve">                                                                з 01.08.2018року</t>
  </si>
  <si>
    <t>Відкоригована структура тарифів на послуги з централізованого постачання холодної води, водовідведення (з використанням внутрішньобудинкових систем)</t>
  </si>
  <si>
    <t xml:space="preserve">Відкоригована структура тарифів на послуги з централізованого водопостачання та водовідведення                                 </t>
  </si>
  <si>
    <t xml:space="preserve">В.о.начальника 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</si>
</sst>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0"/>
    <numFmt numFmtId="166" formatCode="0.000"/>
    <numFmt numFmtId="167" formatCode="#,##0.0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0">
    <xf numFmtId="0" fontId="0" fillId="0" borderId="0" xfId="0"/>
    <xf numFmtId="0" fontId="2" fillId="0" borderId="0" xfId="1" applyFont="1" applyFill="1" applyAlignment="1">
      <alignment horizontal="center" vertical="center"/>
    </xf>
    <xf numFmtId="0" fontId="4" fillId="2" borderId="0" xfId="1" applyFont="1" applyFill="1" applyBorder="1" applyAlignment="1">
      <alignment horizontal="right"/>
    </xf>
    <xf numFmtId="165" fontId="5" fillId="0" borderId="0" xfId="1" applyNumberFormat="1" applyFont="1" applyFill="1"/>
    <xf numFmtId="0" fontId="6" fillId="0" borderId="0" xfId="1" applyFont="1" applyFill="1"/>
    <xf numFmtId="0" fontId="6" fillId="2" borderId="0" xfId="1" applyFont="1" applyFill="1"/>
    <xf numFmtId="0" fontId="6" fillId="0" borderId="5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5" fillId="0" borderId="0" xfId="1" applyFont="1" applyFill="1"/>
    <xf numFmtId="0" fontId="5" fillId="2" borderId="0" xfId="1" applyFont="1" applyFill="1"/>
    <xf numFmtId="0" fontId="2" fillId="0" borderId="0" xfId="1" applyFont="1" applyFill="1"/>
    <xf numFmtId="0" fontId="2" fillId="2" borderId="0" xfId="1" applyFont="1" applyFill="1"/>
    <xf numFmtId="0" fontId="5" fillId="0" borderId="0" xfId="1" applyFont="1" applyFill="1" applyBorder="1"/>
    <xf numFmtId="0" fontId="2" fillId="0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/>
    <xf numFmtId="164" fontId="5" fillId="0" borderId="0" xfId="1" applyNumberFormat="1" applyFont="1" applyFill="1"/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wrapText="1"/>
    </xf>
    <xf numFmtId="0" fontId="2" fillId="2" borderId="5" xfId="1" applyNumberFormat="1" applyFont="1" applyFill="1" applyBorder="1" applyAlignment="1">
      <alignment horizontal="center" wrapText="1"/>
    </xf>
    <xf numFmtId="0" fontId="4" fillId="0" borderId="5" xfId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7" fontId="4" fillId="0" borderId="5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/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wrapText="1"/>
    </xf>
    <xf numFmtId="164" fontId="2" fillId="0" borderId="5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/>
    </xf>
    <xf numFmtId="167" fontId="4" fillId="0" borderId="5" xfId="1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0" fontId="11" fillId="0" borderId="0" xfId="1" applyFont="1" applyFill="1" applyAlignment="1">
      <alignment horizontal="center" vertical="center"/>
    </xf>
    <xf numFmtId="0" fontId="4" fillId="0" borderId="0" xfId="1" applyFont="1" applyFill="1"/>
    <xf numFmtId="0" fontId="4" fillId="2" borderId="0" xfId="1" applyFont="1" applyFill="1"/>
    <xf numFmtId="0" fontId="4" fillId="0" borderId="5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left" vertical="center"/>
    </xf>
    <xf numFmtId="0" fontId="2" fillId="0" borderId="0" xfId="1" applyFont="1" applyFill="1" applyBorder="1"/>
    <xf numFmtId="0" fontId="5" fillId="2" borderId="0" xfId="1" applyFont="1" applyFill="1" applyBorder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166" fontId="4" fillId="0" borderId="0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/>
    <xf numFmtId="10" fontId="5" fillId="0" borderId="0" xfId="1" applyNumberFormat="1" applyFont="1" applyFill="1" applyBorder="1"/>
    <xf numFmtId="0" fontId="5" fillId="0" borderId="0" xfId="1" applyFont="1" applyFill="1" applyBorder="1" applyAlignment="1">
      <alignment horizontal="center" vertical="center"/>
    </xf>
    <xf numFmtId="165" fontId="5" fillId="2" borderId="0" xfId="1" applyNumberFormat="1" applyFont="1" applyFill="1" applyBorder="1"/>
    <xf numFmtId="0" fontId="4" fillId="0" borderId="0" xfId="1" applyFont="1" applyFill="1" applyAlignment="1"/>
    <xf numFmtId="0" fontId="7" fillId="0" borderId="0" xfId="1" applyFont="1" applyFill="1" applyBorder="1"/>
    <xf numFmtId="0" fontId="7" fillId="0" borderId="0" xfId="1" applyFont="1" applyFill="1" applyAlignment="1">
      <alignment horizontal="center" vertical="center"/>
    </xf>
    <xf numFmtId="0" fontId="13" fillId="0" borderId="0" xfId="1" applyFont="1" applyFill="1"/>
    <xf numFmtId="0" fontId="13" fillId="2" borderId="0" xfId="1" applyFont="1" applyFill="1"/>
    <xf numFmtId="0" fontId="7" fillId="0" borderId="0" xfId="1" applyFont="1" applyFill="1"/>
    <xf numFmtId="0" fontId="7" fillId="2" borderId="0" xfId="1" applyFont="1" applyFill="1"/>
    <xf numFmtId="0" fontId="13" fillId="0" borderId="0" xfId="1" applyFont="1" applyFill="1" applyBorder="1"/>
    <xf numFmtId="0" fontId="6" fillId="2" borderId="0" xfId="1" applyFont="1" applyFill="1" applyBorder="1" applyAlignment="1">
      <alignment horizontal="right"/>
    </xf>
    <xf numFmtId="0" fontId="7" fillId="0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164" fontId="13" fillId="0" borderId="0" xfId="1" applyNumberFormat="1" applyFont="1" applyFill="1" applyBorder="1"/>
    <xf numFmtId="164" fontId="13" fillId="0" borderId="0" xfId="1" applyNumberFormat="1" applyFont="1" applyFill="1"/>
    <xf numFmtId="0" fontId="7" fillId="0" borderId="5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wrapText="1"/>
    </xf>
    <xf numFmtId="0" fontId="7" fillId="2" borderId="5" xfId="1" applyNumberFormat="1" applyFont="1" applyFill="1" applyBorder="1" applyAlignment="1">
      <alignment horizontal="center" wrapText="1"/>
    </xf>
    <xf numFmtId="0" fontId="6" fillId="0" borderId="5" xfId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13" fillId="0" borderId="0" xfId="1" applyNumberFormat="1" applyFont="1" applyFill="1" applyBorder="1"/>
    <xf numFmtId="49" fontId="7" fillId="0" borderId="5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4" fontId="7" fillId="3" borderId="5" xfId="1" applyNumberFormat="1" applyFont="1" applyFill="1" applyBorder="1" applyAlignment="1">
      <alignment horizontal="center" vertical="center" wrapText="1"/>
    </xf>
    <xf numFmtId="165" fontId="13" fillId="0" borderId="0" xfId="1" applyNumberFormat="1" applyFont="1" applyFill="1"/>
    <xf numFmtId="164" fontId="6" fillId="0" borderId="5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wrapText="1"/>
    </xf>
    <xf numFmtId="0" fontId="6" fillId="0" borderId="5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wrapText="1"/>
    </xf>
    <xf numFmtId="0" fontId="6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6" fillId="0" borderId="0" xfId="1" applyFont="1" applyFill="1" applyBorder="1" applyAlignment="1">
      <alignment horizontal="left" vertical="center"/>
    </xf>
    <xf numFmtId="0" fontId="13" fillId="2" borderId="0" xfId="1" applyFont="1" applyFill="1" applyBorder="1"/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6" fontId="6" fillId="0" borderId="0" xfId="1" applyNumberFormat="1" applyFont="1" applyFill="1" applyBorder="1" applyAlignment="1">
      <alignment horizontal="center" vertical="center" wrapText="1"/>
    </xf>
    <xf numFmtId="166" fontId="7" fillId="0" borderId="0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/>
    <xf numFmtId="10" fontId="13" fillId="0" borderId="0" xfId="1" applyNumberFormat="1" applyFont="1" applyFill="1" applyBorder="1"/>
    <xf numFmtId="0" fontId="13" fillId="0" borderId="0" xfId="1" applyFont="1" applyFill="1" applyBorder="1" applyAlignment="1">
      <alignment horizontal="center" vertical="center"/>
    </xf>
    <xf numFmtId="165" fontId="13" fillId="2" borderId="0" xfId="1" applyNumberFormat="1" applyFont="1" applyFill="1" applyBorder="1"/>
    <xf numFmtId="0" fontId="17" fillId="0" borderId="0" xfId="1" applyFont="1" applyFill="1" applyBorder="1"/>
    <xf numFmtId="165" fontId="7" fillId="0" borderId="0" xfId="1" applyNumberFormat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2" fontId="6" fillId="3" borderId="2" xfId="1" applyNumberFormat="1" applyFont="1" applyFill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49" fontId="13" fillId="0" borderId="0" xfId="1" applyNumberFormat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 2 3" xfId="2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H48"/>
  <sheetViews>
    <sheetView zoomScale="80" zoomScaleNormal="80" workbookViewId="0">
      <selection activeCell="A15" sqref="A15"/>
    </sheetView>
  </sheetViews>
  <sheetFormatPr defaultColWidth="11.5546875" defaultRowHeight="13.8"/>
  <cols>
    <col min="1" max="1" width="5.33203125" style="85" customWidth="1"/>
    <col min="2" max="2" width="53.33203125" style="56" customWidth="1"/>
    <col min="3" max="3" width="10.5546875" style="56" customWidth="1"/>
    <col min="4" max="4" width="8.6640625" style="57" customWidth="1"/>
    <col min="5" max="5" width="9.5546875" style="57" customWidth="1"/>
    <col min="6" max="6" width="8.109375" style="57" customWidth="1"/>
    <col min="7" max="7" width="7.6640625" style="56" customWidth="1"/>
    <col min="8" max="8" width="7" style="56" customWidth="1"/>
    <col min="9" max="9" width="17" style="56" customWidth="1"/>
    <col min="10" max="10" width="11.5546875" style="56"/>
    <col min="11" max="11" width="15.44140625" style="56" customWidth="1"/>
    <col min="12" max="13" width="11.5546875" style="56"/>
    <col min="14" max="14" width="16.5546875" style="56" customWidth="1"/>
    <col min="15" max="15" width="11.5546875" style="56"/>
    <col min="16" max="16" width="14.44140625" style="56" customWidth="1"/>
    <col min="17" max="16384" width="11.5546875" style="56"/>
  </cols>
  <sheetData>
    <row r="1" spans="1:23" ht="26.4" customHeight="1">
      <c r="A1" s="102" t="s">
        <v>83</v>
      </c>
      <c r="B1" s="102"/>
      <c r="C1" s="102"/>
      <c r="D1" s="102"/>
      <c r="E1" s="102"/>
      <c r="F1" s="102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3">
      <c r="A2" s="102" t="s">
        <v>0</v>
      </c>
      <c r="B2" s="102"/>
      <c r="C2" s="102"/>
      <c r="D2" s="102"/>
      <c r="E2" s="102"/>
      <c r="F2" s="102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3">
      <c r="A3" s="55"/>
      <c r="B3" s="4" t="s">
        <v>82</v>
      </c>
      <c r="D3" s="61"/>
      <c r="E3" s="59"/>
      <c r="F3" s="59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</row>
    <row r="4" spans="1:23" ht="99" customHeight="1">
      <c r="A4" s="103" t="s">
        <v>1</v>
      </c>
      <c r="B4" s="103" t="s">
        <v>2</v>
      </c>
      <c r="C4" s="105" t="s">
        <v>74</v>
      </c>
      <c r="D4" s="106"/>
      <c r="E4" s="105" t="s">
        <v>3</v>
      </c>
      <c r="F4" s="106"/>
      <c r="I4" s="116"/>
      <c r="J4" s="116"/>
      <c r="K4" s="116"/>
      <c r="L4" s="60"/>
      <c r="M4" s="60"/>
      <c r="N4" s="116"/>
      <c r="O4" s="116"/>
      <c r="P4" s="116"/>
      <c r="Q4" s="60"/>
      <c r="R4" s="60"/>
      <c r="S4" s="60"/>
      <c r="T4" s="60"/>
      <c r="U4" s="60"/>
      <c r="V4" s="60"/>
    </row>
    <row r="5" spans="1:23" ht="33" customHeight="1">
      <c r="A5" s="104"/>
      <c r="B5" s="104"/>
      <c r="C5" s="62" t="s">
        <v>4</v>
      </c>
      <c r="D5" s="63" t="s">
        <v>70</v>
      </c>
      <c r="E5" s="62" t="s">
        <v>4</v>
      </c>
      <c r="F5" s="63" t="s">
        <v>70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4"/>
      <c r="U5" s="64"/>
      <c r="V5" s="64"/>
      <c r="W5" s="65"/>
    </row>
    <row r="6" spans="1:23">
      <c r="A6" s="66">
        <v>1</v>
      </c>
      <c r="B6" s="67">
        <v>2</v>
      </c>
      <c r="C6" s="67">
        <v>3</v>
      </c>
      <c r="D6" s="68">
        <v>4</v>
      </c>
      <c r="E6" s="68">
        <v>5</v>
      </c>
      <c r="F6" s="68">
        <v>6</v>
      </c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4"/>
      <c r="U6" s="64"/>
      <c r="V6" s="64"/>
      <c r="W6" s="65"/>
    </row>
    <row r="7" spans="1:23">
      <c r="A7" s="69">
        <v>1</v>
      </c>
      <c r="B7" s="6" t="s">
        <v>5</v>
      </c>
      <c r="C7" s="70">
        <f>C8+C11</f>
        <v>4581.9309999999996</v>
      </c>
      <c r="D7" s="71">
        <f>C7/C30</f>
        <v>6.4563338406042154</v>
      </c>
      <c r="E7" s="70">
        <f>E8+E11</f>
        <v>6796.4949999999999</v>
      </c>
      <c r="F7" s="71">
        <f>E7/E30</f>
        <v>9.7751912898400644</v>
      </c>
      <c r="I7" s="72"/>
      <c r="J7" s="60"/>
      <c r="K7" s="72"/>
      <c r="L7" s="60"/>
      <c r="M7" s="60"/>
      <c r="N7" s="60"/>
      <c r="O7" s="60"/>
      <c r="P7" s="60"/>
      <c r="Q7" s="60"/>
      <c r="R7" s="60"/>
      <c r="S7" s="60"/>
      <c r="T7" s="64"/>
      <c r="U7" s="64"/>
      <c r="V7" s="64"/>
      <c r="W7" s="65"/>
    </row>
    <row r="8" spans="1:23">
      <c r="A8" s="69" t="s">
        <v>6</v>
      </c>
      <c r="B8" s="6" t="s">
        <v>79</v>
      </c>
      <c r="C8" s="70">
        <v>2877.4009999999998</v>
      </c>
      <c r="D8" s="71">
        <f>C8/C30</f>
        <v>4.0545048472551013</v>
      </c>
      <c r="E8" s="70">
        <v>4751.9219999999996</v>
      </c>
      <c r="F8" s="71">
        <f>E8/E30</f>
        <v>6.834544356230583</v>
      </c>
      <c r="I8" s="72"/>
      <c r="J8" s="60"/>
      <c r="K8" s="72"/>
      <c r="L8" s="60"/>
      <c r="M8" s="60"/>
      <c r="N8" s="60"/>
      <c r="O8" s="60"/>
      <c r="P8" s="60"/>
      <c r="Q8" s="60"/>
      <c r="R8" s="60"/>
      <c r="S8" s="60"/>
      <c r="T8" s="64"/>
      <c r="U8" s="64"/>
      <c r="V8" s="64"/>
      <c r="W8" s="65"/>
    </row>
    <row r="9" spans="1:23">
      <c r="A9" s="73" t="s">
        <v>8</v>
      </c>
      <c r="B9" s="74" t="s">
        <v>9</v>
      </c>
      <c r="C9" s="75">
        <v>0</v>
      </c>
      <c r="D9" s="76">
        <v>0</v>
      </c>
      <c r="E9" s="75">
        <v>0</v>
      </c>
      <c r="F9" s="76">
        <v>0</v>
      </c>
      <c r="I9" s="72"/>
      <c r="J9" s="60"/>
      <c r="K9" s="72"/>
      <c r="L9" s="60"/>
      <c r="M9" s="60"/>
      <c r="N9" s="60"/>
      <c r="O9" s="60"/>
      <c r="P9" s="60"/>
      <c r="Q9" s="60"/>
      <c r="R9" s="60"/>
      <c r="S9" s="60"/>
      <c r="T9" s="64"/>
      <c r="U9" s="64"/>
      <c r="V9" s="64"/>
      <c r="W9" s="65"/>
    </row>
    <row r="10" spans="1:23" ht="53.4" customHeight="1">
      <c r="A10" s="73" t="s">
        <v>10</v>
      </c>
      <c r="B10" s="74" t="s">
        <v>65</v>
      </c>
      <c r="C10" s="75">
        <v>2877.4009999999998</v>
      </c>
      <c r="D10" s="76">
        <f>C10/C30</f>
        <v>4.0545048472551013</v>
      </c>
      <c r="E10" s="75">
        <v>4751.9219999999996</v>
      </c>
      <c r="F10" s="76">
        <f>E10/E30</f>
        <v>6.834544356230583</v>
      </c>
      <c r="I10" s="117"/>
      <c r="J10" s="117"/>
      <c r="K10" s="72"/>
      <c r="L10" s="60"/>
      <c r="M10" s="60"/>
      <c r="N10" s="117"/>
      <c r="O10" s="117"/>
      <c r="P10" s="72"/>
      <c r="Q10" s="60"/>
      <c r="R10" s="60"/>
      <c r="S10" s="60"/>
      <c r="T10" s="64"/>
      <c r="U10" s="64"/>
      <c r="V10" s="64"/>
      <c r="W10" s="65"/>
    </row>
    <row r="11" spans="1:23">
      <c r="A11" s="69" t="s">
        <v>20</v>
      </c>
      <c r="B11" s="6" t="s">
        <v>21</v>
      </c>
      <c r="C11" s="70">
        <v>1704.53</v>
      </c>
      <c r="D11" s="71">
        <f>C11/C30</f>
        <v>2.401828993349115</v>
      </c>
      <c r="E11" s="70">
        <v>2044.5730000000001</v>
      </c>
      <c r="F11" s="71">
        <f>E11/E30</f>
        <v>2.9406469336094814</v>
      </c>
      <c r="I11" s="72"/>
      <c r="J11" s="60"/>
      <c r="K11" s="72"/>
      <c r="L11" s="60"/>
      <c r="M11" s="60"/>
      <c r="N11" s="72"/>
      <c r="O11" s="60"/>
      <c r="P11" s="72"/>
      <c r="Q11" s="60"/>
      <c r="R11" s="60"/>
      <c r="S11" s="60"/>
      <c r="T11" s="64"/>
      <c r="U11" s="64"/>
      <c r="V11" s="64"/>
      <c r="W11" s="65"/>
    </row>
    <row r="12" spans="1:23" ht="53.4" customHeight="1">
      <c r="A12" s="73" t="s">
        <v>22</v>
      </c>
      <c r="B12" s="74" t="s">
        <v>64</v>
      </c>
      <c r="C12" s="75">
        <v>1704.53</v>
      </c>
      <c r="D12" s="71">
        <f>C12/C30</f>
        <v>2.401828993349115</v>
      </c>
      <c r="E12" s="75">
        <v>2044.5730000000001</v>
      </c>
      <c r="F12" s="76">
        <f>E12/E30</f>
        <v>2.9406469336094814</v>
      </c>
      <c r="I12" s="117"/>
      <c r="J12" s="117"/>
      <c r="K12" s="72"/>
      <c r="L12" s="60"/>
      <c r="M12" s="60"/>
      <c r="N12" s="117"/>
      <c r="O12" s="117"/>
      <c r="P12" s="72"/>
      <c r="Q12" s="60"/>
      <c r="R12" s="60"/>
      <c r="S12" s="60"/>
      <c r="T12" s="64"/>
      <c r="U12" s="64"/>
      <c r="V12" s="64"/>
      <c r="W12" s="65"/>
    </row>
    <row r="13" spans="1:23">
      <c r="A13" s="69" t="s">
        <v>24</v>
      </c>
      <c r="B13" s="6" t="s">
        <v>25</v>
      </c>
      <c r="C13" s="70">
        <v>624.95500000000004</v>
      </c>
      <c r="D13" s="71">
        <f>C13/C30</f>
        <v>0.88061520685379335</v>
      </c>
      <c r="E13" s="70">
        <v>927.03800000000001</v>
      </c>
      <c r="F13" s="71">
        <f>E13/E30</f>
        <v>1.3333304567943851</v>
      </c>
      <c r="I13" s="72"/>
      <c r="J13" s="60"/>
      <c r="K13" s="72"/>
      <c r="L13" s="60"/>
      <c r="M13" s="60"/>
      <c r="N13" s="72"/>
      <c r="O13" s="60"/>
      <c r="P13" s="72"/>
      <c r="Q13" s="60"/>
      <c r="R13" s="60"/>
      <c r="S13" s="60"/>
      <c r="T13" s="64"/>
      <c r="U13" s="64"/>
      <c r="V13" s="64"/>
      <c r="W13" s="65"/>
    </row>
    <row r="14" spans="1:23" ht="52.95" customHeight="1">
      <c r="A14" s="73" t="s">
        <v>26</v>
      </c>
      <c r="B14" s="74" t="s">
        <v>66</v>
      </c>
      <c r="C14" s="75">
        <v>624.95500000000004</v>
      </c>
      <c r="D14" s="76">
        <f>C14/C30</f>
        <v>0.88061520685379335</v>
      </c>
      <c r="E14" s="75">
        <v>927.03800000000001</v>
      </c>
      <c r="F14" s="76">
        <f>E14/E30</f>
        <v>1.3333304567943851</v>
      </c>
      <c r="I14" s="117"/>
      <c r="J14" s="117"/>
      <c r="K14" s="72"/>
      <c r="L14" s="60"/>
      <c r="M14" s="60"/>
      <c r="N14" s="117"/>
      <c r="O14" s="117"/>
      <c r="P14" s="72"/>
      <c r="Q14" s="60"/>
      <c r="R14" s="60"/>
      <c r="S14" s="60"/>
      <c r="T14" s="64"/>
      <c r="U14" s="64"/>
      <c r="V14" s="64"/>
      <c r="W14" s="65"/>
    </row>
    <row r="15" spans="1:23">
      <c r="A15" s="69">
        <v>3</v>
      </c>
      <c r="B15" s="6" t="s">
        <v>28</v>
      </c>
      <c r="C15" s="70">
        <f>C16+C17+C18+C22+C23</f>
        <v>622.24400000000003</v>
      </c>
      <c r="D15" s="71">
        <f>D16+D17+D18+D22+D23</f>
        <v>0.87679517529027162</v>
      </c>
      <c r="E15" s="70">
        <f>E16+E17+E18+E22+E23</f>
        <v>820.01800000000003</v>
      </c>
      <c r="F15" s="71">
        <f>E15/E30</f>
        <v>1.179406857668853</v>
      </c>
      <c r="I15" s="72"/>
      <c r="J15" s="60"/>
      <c r="K15" s="72"/>
      <c r="L15" s="60"/>
      <c r="M15" s="60"/>
      <c r="N15" s="72"/>
      <c r="O15" s="60"/>
      <c r="P15" s="72"/>
      <c r="Q15" s="60"/>
      <c r="R15" s="60"/>
      <c r="S15" s="60"/>
      <c r="T15" s="64"/>
      <c r="U15" s="64"/>
      <c r="V15" s="64"/>
      <c r="W15" s="65"/>
    </row>
    <row r="16" spans="1:23" ht="69">
      <c r="A16" s="73" t="s">
        <v>29</v>
      </c>
      <c r="B16" s="74" t="s">
        <v>67</v>
      </c>
      <c r="C16" s="75">
        <v>313.65800000000002</v>
      </c>
      <c r="D16" s="76">
        <f>C16/C30</f>
        <v>0.44197102919625753</v>
      </c>
      <c r="E16" s="75">
        <v>465.25700000000001</v>
      </c>
      <c r="F16" s="76">
        <f>E16/E30</f>
        <v>0.66916494074329769</v>
      </c>
      <c r="I16" s="117"/>
      <c r="J16" s="117"/>
      <c r="K16" s="72"/>
      <c r="L16" s="60"/>
      <c r="M16" s="60"/>
      <c r="N16" s="117"/>
      <c r="O16" s="117"/>
      <c r="P16" s="72"/>
      <c r="Q16" s="60"/>
      <c r="R16" s="60"/>
      <c r="S16" s="60"/>
      <c r="T16" s="64"/>
      <c r="U16" s="64"/>
      <c r="V16" s="64"/>
      <c r="W16" s="65"/>
    </row>
    <row r="17" spans="1:242">
      <c r="A17" s="73" t="s">
        <v>30</v>
      </c>
      <c r="B17" s="74" t="s">
        <v>31</v>
      </c>
      <c r="C17" s="75">
        <v>243.227</v>
      </c>
      <c r="D17" s="76">
        <f>C17/C30</f>
        <v>0.34272770826287907</v>
      </c>
      <c r="E17" s="75">
        <v>279.62099999999998</v>
      </c>
      <c r="F17" s="76">
        <f>E17/E30</f>
        <v>0.40217034863652051</v>
      </c>
      <c r="I17" s="72"/>
      <c r="J17" s="60"/>
      <c r="K17" s="72"/>
      <c r="L17" s="60"/>
      <c r="M17" s="60"/>
      <c r="N17" s="72"/>
      <c r="O17" s="60"/>
      <c r="P17" s="72"/>
      <c r="Q17" s="60"/>
      <c r="R17" s="60"/>
      <c r="S17" s="60"/>
      <c r="T17" s="64"/>
      <c r="U17" s="64"/>
      <c r="V17" s="64"/>
      <c r="W17" s="65"/>
    </row>
    <row r="18" spans="1:242">
      <c r="A18" s="73" t="s">
        <v>32</v>
      </c>
      <c r="B18" s="74" t="s">
        <v>17</v>
      </c>
      <c r="C18" s="75">
        <v>53.51</v>
      </c>
      <c r="D18" s="76">
        <f>C18/C30</f>
        <v>7.5400180362980504E-2</v>
      </c>
      <c r="E18" s="75">
        <v>61.517000000000003</v>
      </c>
      <c r="F18" s="76">
        <f>E18/E30</f>
        <v>8.8478023242434714E-2</v>
      </c>
      <c r="I18" s="72"/>
      <c r="J18" s="60"/>
      <c r="K18" s="72"/>
      <c r="L18" s="60"/>
      <c r="M18" s="60"/>
      <c r="N18" s="72"/>
      <c r="O18" s="60"/>
      <c r="P18" s="72"/>
      <c r="Q18" s="60"/>
      <c r="R18" s="60"/>
      <c r="S18" s="60"/>
      <c r="T18" s="64"/>
      <c r="U18" s="64"/>
      <c r="V18" s="64"/>
      <c r="W18" s="65"/>
    </row>
    <row r="19" spans="1:242">
      <c r="A19" s="73" t="s">
        <v>33</v>
      </c>
      <c r="B19" s="74" t="s">
        <v>19</v>
      </c>
      <c r="C19" s="75">
        <v>0</v>
      </c>
      <c r="D19" s="76">
        <v>0</v>
      </c>
      <c r="E19" s="75">
        <v>0</v>
      </c>
      <c r="F19" s="76">
        <v>0</v>
      </c>
      <c r="I19" s="72"/>
      <c r="J19" s="60"/>
      <c r="K19" s="72"/>
      <c r="L19" s="60"/>
      <c r="M19" s="60"/>
      <c r="N19" s="72"/>
      <c r="O19" s="60"/>
      <c r="P19" s="72"/>
      <c r="Q19" s="60"/>
      <c r="R19" s="60"/>
      <c r="S19" s="60"/>
      <c r="T19" s="64"/>
      <c r="U19" s="64"/>
      <c r="V19" s="64"/>
      <c r="W19" s="65"/>
    </row>
    <row r="20" spans="1:242" ht="27.6">
      <c r="A20" s="73" t="s">
        <v>34</v>
      </c>
      <c r="B20" s="74" t="s">
        <v>35</v>
      </c>
      <c r="C20" s="75">
        <v>0</v>
      </c>
      <c r="D20" s="76">
        <v>0</v>
      </c>
      <c r="E20" s="75">
        <v>0</v>
      </c>
      <c r="F20" s="76">
        <v>0</v>
      </c>
      <c r="I20" s="72"/>
      <c r="J20" s="60"/>
      <c r="K20" s="72"/>
      <c r="L20" s="60"/>
      <c r="M20" s="60"/>
      <c r="N20" s="72"/>
      <c r="O20" s="60"/>
      <c r="P20" s="72"/>
      <c r="Q20" s="60"/>
      <c r="R20" s="60"/>
      <c r="S20" s="60"/>
      <c r="T20" s="64"/>
      <c r="U20" s="64"/>
      <c r="V20" s="64"/>
      <c r="W20" s="65"/>
    </row>
    <row r="21" spans="1:242" ht="27.6">
      <c r="A21" s="73" t="s">
        <v>36</v>
      </c>
      <c r="B21" s="74" t="s">
        <v>37</v>
      </c>
      <c r="C21" s="75">
        <v>0</v>
      </c>
      <c r="D21" s="76">
        <v>0</v>
      </c>
      <c r="E21" s="75">
        <v>0</v>
      </c>
      <c r="F21" s="76">
        <v>0</v>
      </c>
      <c r="I21" s="72"/>
      <c r="J21" s="60"/>
      <c r="K21" s="72"/>
      <c r="L21" s="60"/>
      <c r="M21" s="60"/>
      <c r="N21" s="72"/>
      <c r="O21" s="60"/>
      <c r="P21" s="72"/>
      <c r="Q21" s="60"/>
      <c r="R21" s="60"/>
      <c r="S21" s="60"/>
      <c r="T21" s="64"/>
      <c r="U21" s="64"/>
      <c r="V21" s="64"/>
      <c r="W21" s="65"/>
    </row>
    <row r="22" spans="1:242" ht="27.6">
      <c r="A22" s="73" t="s">
        <v>38</v>
      </c>
      <c r="B22" s="74" t="s">
        <v>39</v>
      </c>
      <c r="C22" s="77">
        <v>10.436999999999999</v>
      </c>
      <c r="D22" s="76">
        <f>C22/C30</f>
        <v>1.4706628339533311E-2</v>
      </c>
      <c r="E22" s="77">
        <v>11.999000000000001</v>
      </c>
      <c r="F22" s="76">
        <f>E22/E30</f>
        <v>1.7257795420549997E-2</v>
      </c>
      <c r="I22" s="72"/>
      <c r="J22" s="60"/>
      <c r="K22" s="72"/>
      <c r="L22" s="60"/>
      <c r="M22" s="60"/>
      <c r="N22" s="72"/>
      <c r="O22" s="60"/>
      <c r="P22" s="72"/>
      <c r="Q22" s="60"/>
      <c r="R22" s="60"/>
      <c r="S22" s="60"/>
      <c r="T22" s="64"/>
      <c r="U22" s="64"/>
      <c r="V22" s="64"/>
      <c r="W22" s="65"/>
    </row>
    <row r="23" spans="1:242">
      <c r="A23" s="73" t="s">
        <v>40</v>
      </c>
      <c r="B23" s="74" t="s">
        <v>68</v>
      </c>
      <c r="C23" s="75">
        <v>1.4119999999999999</v>
      </c>
      <c r="D23" s="76">
        <f>C23/C30</f>
        <v>1.9896291286213507E-3</v>
      </c>
      <c r="E23" s="75">
        <v>1.6240000000000001</v>
      </c>
      <c r="F23" s="76">
        <f>E23/E30</f>
        <v>2.335749626049937E-3</v>
      </c>
      <c r="H23" s="78"/>
      <c r="I23" s="60"/>
      <c r="J23" s="60"/>
      <c r="K23" s="72"/>
      <c r="L23" s="60"/>
      <c r="M23" s="60"/>
      <c r="N23" s="72"/>
      <c r="O23" s="60"/>
      <c r="P23" s="72"/>
      <c r="Q23" s="60"/>
      <c r="R23" s="60"/>
      <c r="S23" s="60"/>
      <c r="T23" s="64"/>
      <c r="U23" s="64"/>
      <c r="V23" s="64"/>
      <c r="W23" s="65"/>
    </row>
    <row r="24" spans="1:242">
      <c r="A24" s="69">
        <v>4</v>
      </c>
      <c r="B24" s="6" t="s">
        <v>42</v>
      </c>
      <c r="C24" s="70">
        <v>0</v>
      </c>
      <c r="D24" s="71">
        <v>0</v>
      </c>
      <c r="E24" s="70">
        <v>0</v>
      </c>
      <c r="F24" s="71">
        <v>0</v>
      </c>
      <c r="I24" s="72"/>
      <c r="J24" s="60"/>
      <c r="K24" s="72"/>
      <c r="L24" s="60"/>
      <c r="M24" s="60"/>
      <c r="N24" s="72"/>
      <c r="O24" s="60"/>
      <c r="P24" s="72"/>
      <c r="Q24" s="60"/>
      <c r="R24" s="60"/>
      <c r="S24" s="60"/>
      <c r="T24" s="64"/>
      <c r="U24" s="64"/>
      <c r="V24" s="64"/>
      <c r="W24" s="65"/>
    </row>
    <row r="25" spans="1:242">
      <c r="A25" s="69">
        <v>5</v>
      </c>
      <c r="B25" s="6" t="s">
        <v>43</v>
      </c>
      <c r="C25" s="70">
        <v>0</v>
      </c>
      <c r="D25" s="71">
        <v>0</v>
      </c>
      <c r="E25" s="70">
        <v>0</v>
      </c>
      <c r="F25" s="71">
        <v>0</v>
      </c>
      <c r="I25" s="72"/>
      <c r="J25" s="60"/>
      <c r="K25" s="72"/>
      <c r="L25" s="60"/>
      <c r="M25" s="60"/>
      <c r="N25" s="72"/>
      <c r="O25" s="60"/>
      <c r="P25" s="72"/>
      <c r="Q25" s="60"/>
      <c r="R25" s="60"/>
      <c r="S25" s="60"/>
      <c r="T25" s="64"/>
      <c r="U25" s="64"/>
      <c r="V25" s="64"/>
      <c r="W25" s="65"/>
    </row>
    <row r="26" spans="1:242">
      <c r="A26" s="69">
        <v>6</v>
      </c>
      <c r="B26" s="6" t="s">
        <v>44</v>
      </c>
      <c r="C26" s="79">
        <f>C7+C13+C15</f>
        <v>5829.1299999999992</v>
      </c>
      <c r="D26" s="71">
        <f>C26/C30</f>
        <v>8.2137442227482804</v>
      </c>
      <c r="E26" s="79">
        <f>E7+E13+E15</f>
        <v>8543.5509999999995</v>
      </c>
      <c r="F26" s="71">
        <f>E26/E30</f>
        <v>12.287928604303302</v>
      </c>
      <c r="I26" s="72"/>
      <c r="J26" s="60"/>
      <c r="K26" s="72"/>
      <c r="L26" s="60"/>
      <c r="M26" s="60"/>
      <c r="N26" s="72"/>
      <c r="O26" s="60"/>
      <c r="P26" s="72"/>
      <c r="Q26" s="60"/>
      <c r="R26" s="60"/>
      <c r="S26" s="60"/>
      <c r="T26" s="64"/>
      <c r="U26" s="64"/>
      <c r="V26" s="64"/>
      <c r="W26" s="65"/>
    </row>
    <row r="27" spans="1:242">
      <c r="A27" s="69">
        <v>7</v>
      </c>
      <c r="B27" s="80" t="s">
        <v>45</v>
      </c>
      <c r="C27" s="79">
        <v>0</v>
      </c>
      <c r="D27" s="71">
        <v>0</v>
      </c>
      <c r="E27" s="79">
        <v>0</v>
      </c>
      <c r="F27" s="71">
        <v>0</v>
      </c>
      <c r="I27" s="72"/>
      <c r="J27" s="60"/>
      <c r="K27" s="72"/>
      <c r="L27" s="60"/>
      <c r="M27" s="60"/>
      <c r="N27" s="72"/>
      <c r="O27" s="60"/>
      <c r="P27" s="72"/>
      <c r="Q27" s="60"/>
      <c r="R27" s="60"/>
      <c r="S27" s="60"/>
      <c r="T27" s="64"/>
      <c r="U27" s="64"/>
      <c r="V27" s="64"/>
      <c r="W27" s="65"/>
    </row>
    <row r="28" spans="1:242" ht="55.2">
      <c r="A28" s="69">
        <v>8</v>
      </c>
      <c r="B28" s="81" t="s">
        <v>46</v>
      </c>
      <c r="C28" s="70">
        <f>C26+C27</f>
        <v>5829.1299999999992</v>
      </c>
      <c r="D28" s="71">
        <f>C28/C30</f>
        <v>8.2137442227482804</v>
      </c>
      <c r="E28" s="70">
        <f>E26+E27</f>
        <v>8543.5509999999995</v>
      </c>
      <c r="F28" s="71">
        <f>E28/E30</f>
        <v>12.287928604303302</v>
      </c>
      <c r="I28" s="72"/>
      <c r="J28" s="60"/>
      <c r="K28" s="72"/>
      <c r="L28" s="60"/>
      <c r="M28" s="60"/>
      <c r="N28" s="60"/>
      <c r="O28" s="60"/>
      <c r="P28" s="60"/>
      <c r="Q28" s="60"/>
      <c r="R28" s="60"/>
      <c r="S28" s="60"/>
      <c r="T28" s="64"/>
      <c r="U28" s="64"/>
      <c r="V28" s="64"/>
      <c r="W28" s="65"/>
    </row>
    <row r="29" spans="1:242" ht="44.4">
      <c r="A29" s="69">
        <v>9</v>
      </c>
      <c r="B29" s="81" t="s">
        <v>71</v>
      </c>
      <c r="C29" s="110">
        <f>C28/C30</f>
        <v>8.2137442227482804</v>
      </c>
      <c r="D29" s="111"/>
      <c r="E29" s="110">
        <v>12.29</v>
      </c>
      <c r="F29" s="111"/>
      <c r="I29" s="72"/>
      <c r="J29" s="60"/>
      <c r="K29" s="72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</row>
    <row r="30" spans="1:242" ht="16.8">
      <c r="A30" s="69">
        <v>10</v>
      </c>
      <c r="B30" s="81" t="s">
        <v>72</v>
      </c>
      <c r="C30" s="112">
        <v>709.68</v>
      </c>
      <c r="D30" s="113"/>
      <c r="E30" s="112">
        <v>695.28</v>
      </c>
      <c r="F30" s="113"/>
      <c r="I30" s="72"/>
      <c r="J30" s="60"/>
      <c r="K30" s="60"/>
      <c r="L30" s="60"/>
      <c r="M30" s="72"/>
      <c r="N30" s="60"/>
      <c r="O30" s="60"/>
      <c r="P30" s="60"/>
      <c r="Q30" s="60"/>
      <c r="R30" s="72"/>
      <c r="S30" s="60"/>
      <c r="T30" s="60"/>
      <c r="U30" s="60"/>
      <c r="V30" s="60"/>
    </row>
    <row r="31" spans="1:242" ht="44.4">
      <c r="A31" s="69">
        <v>11</v>
      </c>
      <c r="B31" s="81" t="s">
        <v>73</v>
      </c>
      <c r="C31" s="110">
        <v>9.85</v>
      </c>
      <c r="D31" s="111"/>
      <c r="E31" s="114">
        <f>E29*1.2</f>
        <v>14.747999999999998</v>
      </c>
      <c r="F31" s="115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</row>
    <row r="32" spans="1:242" s="58" customFormat="1" ht="55.2" customHeight="1">
      <c r="A32" s="82">
        <v>12</v>
      </c>
      <c r="B32" s="82" t="s">
        <v>69</v>
      </c>
      <c r="C32" s="107">
        <v>24.6</v>
      </c>
      <c r="D32" s="108"/>
      <c r="E32" s="108"/>
      <c r="F32" s="109"/>
      <c r="G32" s="4"/>
      <c r="H32" s="4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</row>
    <row r="33" spans="1:22">
      <c r="A33" s="84"/>
      <c r="B33" s="4"/>
      <c r="C33" s="4"/>
      <c r="D33" s="5"/>
      <c r="E33" s="5"/>
      <c r="F33" s="5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</row>
    <row r="34" spans="1:22"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</row>
    <row r="35" spans="1:22">
      <c r="A35" s="86"/>
      <c r="B35" s="54" t="s">
        <v>80</v>
      </c>
      <c r="C35" s="99"/>
      <c r="D35" s="101" t="s">
        <v>81</v>
      </c>
      <c r="E35" s="101"/>
      <c r="F35" s="101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</row>
    <row r="36" spans="1:22">
      <c r="A36" s="88"/>
      <c r="B36" s="89"/>
      <c r="C36" s="90"/>
      <c r="D36" s="90"/>
      <c r="E36" s="90"/>
      <c r="F36" s="9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</row>
    <row r="37" spans="1:22" ht="27.6" customHeight="1">
      <c r="A37" s="88"/>
      <c r="B37" s="89" t="s">
        <v>75</v>
      </c>
      <c r="C37" s="91"/>
      <c r="D37" s="100" t="s">
        <v>76</v>
      </c>
      <c r="E37" s="100"/>
      <c r="F37" s="100"/>
      <c r="G37" s="60"/>
      <c r="H37" s="60"/>
      <c r="I37" s="60"/>
      <c r="J37" s="60"/>
      <c r="K37" s="60"/>
      <c r="L37" s="72"/>
      <c r="M37" s="72"/>
      <c r="N37" s="60"/>
      <c r="O37" s="60"/>
      <c r="P37" s="60"/>
      <c r="Q37" s="60"/>
      <c r="R37" s="60"/>
      <c r="S37" s="60"/>
      <c r="T37" s="60"/>
      <c r="U37" s="60"/>
      <c r="V37" s="60"/>
    </row>
    <row r="38" spans="1:22">
      <c r="A38" s="88"/>
      <c r="B38" s="89"/>
      <c r="C38" s="91"/>
      <c r="D38" s="92"/>
      <c r="E38" s="93"/>
      <c r="F38" s="94"/>
      <c r="G38" s="60"/>
      <c r="H38" s="60"/>
      <c r="I38" s="60"/>
      <c r="J38" s="60"/>
      <c r="K38" s="60"/>
      <c r="L38" s="95"/>
      <c r="M38" s="95"/>
      <c r="N38" s="60"/>
      <c r="O38" s="60"/>
      <c r="P38" s="60"/>
      <c r="Q38" s="60"/>
      <c r="R38" s="60"/>
      <c r="S38" s="60"/>
      <c r="T38" s="60"/>
      <c r="U38" s="60"/>
      <c r="V38" s="60"/>
    </row>
    <row r="39" spans="1:22">
      <c r="A39" s="88"/>
      <c r="B39" s="89"/>
      <c r="C39" s="91"/>
      <c r="D39" s="92"/>
      <c r="E39" s="93"/>
      <c r="F39" s="94"/>
      <c r="G39" s="60"/>
      <c r="H39" s="60"/>
      <c r="I39" s="60"/>
      <c r="J39" s="60"/>
      <c r="K39" s="96"/>
      <c r="L39" s="95"/>
      <c r="M39" s="95"/>
      <c r="N39" s="60"/>
      <c r="O39" s="60"/>
      <c r="P39" s="60"/>
      <c r="Q39" s="60"/>
      <c r="R39" s="60"/>
      <c r="S39" s="60"/>
      <c r="T39" s="60"/>
      <c r="U39" s="60"/>
      <c r="V39" s="60"/>
    </row>
    <row r="40" spans="1:22">
      <c r="A40" s="88"/>
      <c r="B40" s="89"/>
      <c r="C40" s="91"/>
      <c r="D40" s="92"/>
      <c r="E40" s="93"/>
      <c r="F40" s="94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</row>
    <row r="41" spans="1:22">
      <c r="A41" s="97"/>
      <c r="B41" s="60"/>
      <c r="C41" s="60"/>
      <c r="D41" s="98"/>
      <c r="E41" s="87"/>
      <c r="F41" s="98"/>
      <c r="G41" s="60"/>
      <c r="H41" s="60"/>
      <c r="I41" s="60"/>
    </row>
    <row r="42" spans="1:22">
      <c r="A42" s="97"/>
      <c r="B42" s="60"/>
      <c r="C42" s="60"/>
      <c r="D42" s="87"/>
      <c r="E42" s="87"/>
      <c r="F42" s="87"/>
      <c r="G42" s="60"/>
      <c r="H42" s="60"/>
      <c r="I42" s="60"/>
    </row>
    <row r="43" spans="1:22">
      <c r="A43" s="97"/>
      <c r="B43" s="60"/>
      <c r="C43" s="60"/>
      <c r="D43" s="87"/>
      <c r="E43" s="87"/>
      <c r="F43" s="87"/>
      <c r="G43" s="60"/>
      <c r="H43" s="60"/>
      <c r="I43" s="60"/>
    </row>
    <row r="44" spans="1:22">
      <c r="A44" s="97"/>
      <c r="B44" s="60"/>
      <c r="C44" s="60"/>
      <c r="D44" s="87"/>
      <c r="E44" s="87"/>
      <c r="F44" s="87"/>
      <c r="G44" s="60"/>
      <c r="H44" s="60"/>
      <c r="I44" s="60"/>
    </row>
    <row r="45" spans="1:22">
      <c r="A45" s="97"/>
      <c r="B45" s="60"/>
      <c r="C45" s="60"/>
      <c r="D45" s="87"/>
      <c r="E45" s="87"/>
      <c r="F45" s="87"/>
      <c r="G45" s="60"/>
      <c r="H45" s="60"/>
      <c r="I45" s="60"/>
    </row>
    <row r="46" spans="1:22">
      <c r="A46" s="97"/>
      <c r="B46" s="60"/>
      <c r="C46" s="60"/>
      <c r="D46" s="87"/>
      <c r="E46" s="87"/>
      <c r="F46" s="87"/>
      <c r="G46" s="60"/>
      <c r="H46" s="60"/>
      <c r="I46" s="60"/>
    </row>
    <row r="47" spans="1:22">
      <c r="A47" s="97"/>
      <c r="B47" s="60"/>
      <c r="C47" s="60"/>
      <c r="D47" s="87"/>
      <c r="E47" s="87"/>
      <c r="F47" s="87"/>
      <c r="G47" s="60"/>
      <c r="H47" s="60"/>
      <c r="I47" s="60"/>
    </row>
    <row r="48" spans="1:22">
      <c r="A48" s="97"/>
      <c r="B48" s="60"/>
      <c r="C48" s="60"/>
      <c r="D48" s="87"/>
      <c r="E48" s="87"/>
      <c r="F48" s="87"/>
      <c r="G48" s="60"/>
      <c r="H48" s="60"/>
      <c r="I48" s="60"/>
    </row>
  </sheetData>
  <mergeCells count="25">
    <mergeCell ref="I14:J14"/>
    <mergeCell ref="N14:O14"/>
    <mergeCell ref="I16:J16"/>
    <mergeCell ref="N16:O16"/>
    <mergeCell ref="I4:K4"/>
    <mergeCell ref="N4:P4"/>
    <mergeCell ref="I10:J10"/>
    <mergeCell ref="N10:O10"/>
    <mergeCell ref="I12:J12"/>
    <mergeCell ref="N12:O12"/>
    <mergeCell ref="D37:F37"/>
    <mergeCell ref="D35:F35"/>
    <mergeCell ref="A1:F1"/>
    <mergeCell ref="A2:F2"/>
    <mergeCell ref="A4:A5"/>
    <mergeCell ref="B4:B5"/>
    <mergeCell ref="C4:D4"/>
    <mergeCell ref="E4:F4"/>
    <mergeCell ref="C32:F32"/>
    <mergeCell ref="C29:D29"/>
    <mergeCell ref="E29:F29"/>
    <mergeCell ref="C30:D30"/>
    <mergeCell ref="E30:F30"/>
    <mergeCell ref="C31:D31"/>
    <mergeCell ref="E31:F31"/>
  </mergeCells>
  <conditionalFormatting sqref="C36:D40 E36:F36 E38:F40 C24:C29 C17:C22 E17:E22 E24:E29 C15 E15 C13 E13 C8:C9 C11 C7:F7 E8:E9 F8:F28 E11 D8:D28">
    <cfRule type="containsText" dxfId="4" priority="83" stopIfTrue="1" operator="containsText" text="Додаток2">
      <formula>NOT(ISERROR(SEARCH("Додаток2",C7)))</formula>
    </cfRule>
    <cfRule type="containsText" dxfId="3" priority="84" stopIfTrue="1" operator="containsText" text="Додаток2">
      <formula>NOT(ISERROR(SEARCH("Додаток2",C7)))</formula>
    </cfRule>
  </conditionalFormatting>
  <conditionalFormatting sqref="C23 E23 C16 E16 C14 E14 C12 E12 C10 E10">
    <cfRule type="cellIs" dxfId="2" priority="70" operator="equal">
      <formula>0</formula>
    </cfRule>
    <cfRule type="containsText" dxfId="1" priority="71" stopIfTrue="1" operator="containsText" text="Додаток2">
      <formula>NOT(ISERROR(SEARCH("Додаток2",C10)))</formula>
    </cfRule>
    <cfRule type="containsText" dxfId="0" priority="72" stopIfTrue="1" operator="containsText" text="Додаток2">
      <formula>NOT(ISERROR(SEARCH("Додаток2",C10)))</formula>
    </cfRule>
  </conditionalFormatting>
  <pageMargins left="0.51181102362204722" right="0.1968503937007874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6"/>
  <sheetViews>
    <sheetView tabSelected="1" zoomScale="80" zoomScaleNormal="80" workbookViewId="0">
      <selection activeCell="C37" sqref="C37:D37"/>
    </sheetView>
  </sheetViews>
  <sheetFormatPr defaultColWidth="11.5546875" defaultRowHeight="15"/>
  <cols>
    <col min="1" max="1" width="6.44140625" style="38" customWidth="1"/>
    <col min="2" max="2" width="48.44140625" style="8" customWidth="1"/>
    <col min="3" max="3" width="13.88671875" style="8" customWidth="1"/>
    <col min="4" max="4" width="11" style="9" customWidth="1"/>
    <col min="5" max="5" width="12.44140625" style="9" customWidth="1"/>
    <col min="6" max="6" width="10" style="9" customWidth="1"/>
    <col min="7" max="7" width="7.5546875" style="8" customWidth="1"/>
    <col min="8" max="8" width="7" style="8" hidden="1" customWidth="1"/>
    <col min="9" max="9" width="17" style="8" customWidth="1"/>
    <col min="10" max="10" width="11.5546875" style="8"/>
    <col min="11" max="11" width="15.44140625" style="8" customWidth="1"/>
    <col min="12" max="13" width="11.5546875" style="8"/>
    <col min="14" max="14" width="16.5546875" style="8" customWidth="1"/>
    <col min="15" max="15" width="11.5546875" style="8"/>
    <col min="16" max="16" width="14.44140625" style="8" customWidth="1"/>
    <col min="17" max="16384" width="11.5546875" style="8"/>
  </cols>
  <sheetData>
    <row r="1" spans="1:23" ht="28.8" customHeight="1">
      <c r="A1" s="134" t="s">
        <v>84</v>
      </c>
      <c r="B1" s="134"/>
      <c r="C1" s="134"/>
      <c r="D1" s="134"/>
      <c r="E1" s="134"/>
      <c r="F1" s="134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3" ht="15.6" customHeight="1">
      <c r="A2" s="134" t="s">
        <v>0</v>
      </c>
      <c r="B2" s="134"/>
      <c r="C2" s="134"/>
      <c r="D2" s="134"/>
      <c r="E2" s="134"/>
      <c r="F2" s="134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3" ht="15.6">
      <c r="A3" s="1"/>
      <c r="B3" s="53" t="s">
        <v>78</v>
      </c>
      <c r="C3" s="10"/>
      <c r="D3" s="2"/>
      <c r="E3" s="11"/>
      <c r="F3" s="11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3" ht="28.2" customHeight="1">
      <c r="A4" s="135" t="s">
        <v>1</v>
      </c>
      <c r="B4" s="135" t="s">
        <v>2</v>
      </c>
      <c r="C4" s="137" t="s">
        <v>57</v>
      </c>
      <c r="D4" s="138"/>
      <c r="E4" s="138"/>
      <c r="F4" s="139"/>
      <c r="I4" s="129"/>
      <c r="J4" s="129"/>
      <c r="K4" s="129"/>
      <c r="L4" s="12"/>
      <c r="M4" s="12"/>
      <c r="N4" s="129"/>
      <c r="O4" s="129"/>
      <c r="P4" s="129"/>
      <c r="Q4" s="12"/>
      <c r="R4" s="12"/>
      <c r="S4" s="12"/>
      <c r="T4" s="12"/>
      <c r="U4" s="12"/>
      <c r="V4" s="12"/>
    </row>
    <row r="5" spans="1:23" ht="31.8" customHeight="1">
      <c r="A5" s="136"/>
      <c r="B5" s="136"/>
      <c r="C5" s="13" t="s">
        <v>4</v>
      </c>
      <c r="D5" s="14" t="s">
        <v>62</v>
      </c>
      <c r="E5" s="13" t="s">
        <v>4</v>
      </c>
      <c r="F5" s="14" t="s">
        <v>62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5"/>
      <c r="U5" s="15"/>
      <c r="V5" s="15"/>
      <c r="W5" s="16"/>
    </row>
    <row r="6" spans="1:23" ht="15.6">
      <c r="A6" s="17">
        <v>1</v>
      </c>
      <c r="B6" s="18">
        <v>2</v>
      </c>
      <c r="C6" s="18">
        <v>3</v>
      </c>
      <c r="D6" s="19">
        <v>4</v>
      </c>
      <c r="E6" s="19">
        <v>5</v>
      </c>
      <c r="F6" s="19">
        <v>6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5"/>
      <c r="U6" s="15"/>
      <c r="V6" s="15"/>
      <c r="W6" s="16"/>
    </row>
    <row r="7" spans="1:23" ht="15.6">
      <c r="A7" s="20">
        <v>1</v>
      </c>
      <c r="B7" s="7" t="s">
        <v>5</v>
      </c>
      <c r="C7" s="21">
        <f>C8+C13+C14+C17</f>
        <v>14499.312</v>
      </c>
      <c r="D7" s="22">
        <f>D8+D13+D14+D17</f>
        <v>6.4563339641545143</v>
      </c>
      <c r="E7" s="21">
        <f>E8+E13+E14+E17</f>
        <v>16668.851999999999</v>
      </c>
      <c r="F7" s="22">
        <f>F8+F13+F14+F17</f>
        <v>9.7751914708952512</v>
      </c>
      <c r="I7" s="23"/>
      <c r="J7" s="12"/>
      <c r="K7" s="23"/>
      <c r="L7" s="12"/>
      <c r="M7" s="12"/>
      <c r="N7" s="12"/>
      <c r="O7" s="12"/>
      <c r="P7" s="12"/>
      <c r="Q7" s="12"/>
      <c r="R7" s="12"/>
      <c r="S7" s="12"/>
      <c r="T7" s="15"/>
      <c r="U7" s="15"/>
      <c r="V7" s="15"/>
      <c r="W7" s="16"/>
    </row>
    <row r="8" spans="1:23" ht="15.6">
      <c r="A8" s="20" t="s">
        <v>6</v>
      </c>
      <c r="B8" s="7" t="s">
        <v>7</v>
      </c>
      <c r="C8" s="21">
        <f>C9+C10+C11+C12</f>
        <v>4726.8110000000006</v>
      </c>
      <c r="D8" s="22">
        <f>D9+D10+D11+D12</f>
        <v>2.1047805855504844</v>
      </c>
      <c r="E8" s="21">
        <f>E9+E10+E11+E12</f>
        <v>5367.8989999999994</v>
      </c>
      <c r="F8" s="22">
        <f>F9+F10+F11+F12</f>
        <v>3.1479216757954989</v>
      </c>
      <c r="I8" s="23"/>
      <c r="J8" s="12"/>
      <c r="K8" s="23"/>
      <c r="L8" s="12"/>
      <c r="M8" s="12"/>
      <c r="N8" s="12"/>
      <c r="O8" s="12"/>
      <c r="P8" s="12"/>
      <c r="Q8" s="12"/>
      <c r="R8" s="12"/>
      <c r="S8" s="12"/>
      <c r="T8" s="15"/>
      <c r="U8" s="15"/>
      <c r="V8" s="15"/>
      <c r="W8" s="16"/>
    </row>
    <row r="9" spans="1:23" ht="15.6">
      <c r="A9" s="24" t="s">
        <v>8</v>
      </c>
      <c r="B9" s="25" t="s">
        <v>9</v>
      </c>
      <c r="C9" s="26">
        <v>4459.2950000000001</v>
      </c>
      <c r="D9" s="27">
        <f>C9/C38</f>
        <v>1.9856595792051654</v>
      </c>
      <c r="E9" s="26">
        <v>5082.13</v>
      </c>
      <c r="F9" s="27">
        <f>E9/E38</f>
        <v>2.9803368480313392</v>
      </c>
      <c r="I9" s="23"/>
      <c r="J9" s="12"/>
      <c r="K9" s="23"/>
      <c r="L9" s="12"/>
      <c r="M9" s="12"/>
      <c r="N9" s="12"/>
      <c r="O9" s="12"/>
      <c r="P9" s="12"/>
      <c r="Q9" s="12"/>
      <c r="R9" s="12"/>
      <c r="S9" s="12"/>
      <c r="T9" s="15"/>
      <c r="U9" s="15"/>
      <c r="V9" s="15"/>
      <c r="W9" s="16"/>
    </row>
    <row r="10" spans="1:23" ht="31.2">
      <c r="A10" s="24" t="s">
        <v>10</v>
      </c>
      <c r="B10" s="25" t="s">
        <v>47</v>
      </c>
      <c r="C10" s="26">
        <v>0</v>
      </c>
      <c r="D10" s="27">
        <v>0</v>
      </c>
      <c r="E10" s="26">
        <v>0</v>
      </c>
      <c r="F10" s="27">
        <v>0</v>
      </c>
      <c r="I10" s="128"/>
      <c r="J10" s="128"/>
      <c r="K10" s="23"/>
      <c r="L10" s="12"/>
      <c r="M10" s="12"/>
      <c r="N10" s="128"/>
      <c r="O10" s="128"/>
      <c r="P10" s="23"/>
      <c r="Q10" s="12"/>
      <c r="R10" s="12"/>
      <c r="S10" s="12"/>
      <c r="T10" s="15"/>
      <c r="U10" s="15"/>
      <c r="V10" s="15"/>
      <c r="W10" s="16"/>
    </row>
    <row r="11" spans="1:23" ht="15.6">
      <c r="A11" s="24" t="s">
        <v>11</v>
      </c>
      <c r="B11" s="25" t="s">
        <v>48</v>
      </c>
      <c r="C11" s="26">
        <v>13.02</v>
      </c>
      <c r="D11" s="27">
        <f>C11/C38</f>
        <v>5.7976177223644657E-3</v>
      </c>
      <c r="E11" s="26">
        <v>41.82</v>
      </c>
      <c r="F11" s="27">
        <f>E11/E38</f>
        <v>2.4524694760793327E-2</v>
      </c>
      <c r="I11" s="23"/>
      <c r="J11" s="12"/>
      <c r="K11" s="23"/>
      <c r="L11" s="12"/>
      <c r="M11" s="12"/>
      <c r="N11" s="23"/>
      <c r="O11" s="12"/>
      <c r="P11" s="23"/>
      <c r="Q11" s="12"/>
      <c r="R11" s="12"/>
      <c r="S11" s="12"/>
      <c r="T11" s="15"/>
      <c r="U11" s="15"/>
      <c r="V11" s="15"/>
      <c r="W11" s="16"/>
    </row>
    <row r="12" spans="1:23" ht="30.6" customHeight="1">
      <c r="A12" s="24" t="s">
        <v>59</v>
      </c>
      <c r="B12" s="25" t="s">
        <v>58</v>
      </c>
      <c r="C12" s="26">
        <v>254.49600000000001</v>
      </c>
      <c r="D12" s="27">
        <f>C12/C38</f>
        <v>0.11332338862295448</v>
      </c>
      <c r="E12" s="26">
        <v>243.94900000000001</v>
      </c>
      <c r="F12" s="27">
        <f>E12/E38</f>
        <v>0.14306013300336615</v>
      </c>
      <c r="I12" s="23"/>
      <c r="J12" s="12"/>
      <c r="K12" s="23"/>
      <c r="L12" s="12"/>
      <c r="M12" s="12"/>
      <c r="N12" s="23"/>
      <c r="O12" s="12"/>
      <c r="P12" s="23"/>
      <c r="Q12" s="12"/>
      <c r="R12" s="12"/>
      <c r="S12" s="12"/>
      <c r="T12" s="15"/>
      <c r="U12" s="15"/>
      <c r="V12" s="15"/>
      <c r="W12" s="16"/>
    </row>
    <row r="13" spans="1:23" ht="15.6">
      <c r="A13" s="20" t="s">
        <v>12</v>
      </c>
      <c r="B13" s="7" t="s">
        <v>13</v>
      </c>
      <c r="C13" s="21">
        <v>3356.5349999999999</v>
      </c>
      <c r="D13" s="28">
        <f>C13/C38</f>
        <v>1.4946164978292329</v>
      </c>
      <c r="E13" s="21">
        <v>4345.97</v>
      </c>
      <c r="F13" s="28">
        <f>E13/E38</f>
        <v>2.548627156613223</v>
      </c>
      <c r="I13" s="23"/>
      <c r="J13" s="12"/>
      <c r="K13" s="23"/>
      <c r="L13" s="12"/>
      <c r="M13" s="12"/>
      <c r="N13" s="23"/>
      <c r="O13" s="12"/>
      <c r="P13" s="23"/>
      <c r="Q13" s="12"/>
      <c r="R13" s="12"/>
      <c r="S13" s="12"/>
      <c r="T13" s="15"/>
      <c r="U13" s="15"/>
      <c r="V13" s="15"/>
      <c r="W13" s="16"/>
    </row>
    <row r="14" spans="1:23" ht="15.6">
      <c r="A14" s="20" t="s">
        <v>14</v>
      </c>
      <c r="B14" s="7" t="s">
        <v>15</v>
      </c>
      <c r="C14" s="21">
        <f>C15+C16</f>
        <v>1022.058</v>
      </c>
      <c r="D14" s="28">
        <f>C14/C38</f>
        <v>0.45510764777913837</v>
      </c>
      <c r="E14" s="21">
        <f>E15+E16</f>
        <v>1940.5340000000001</v>
      </c>
      <c r="F14" s="21">
        <f>E14/E38</f>
        <v>1.1379962702759763</v>
      </c>
      <c r="G14" s="3"/>
      <c r="I14" s="23"/>
      <c r="J14" s="12"/>
      <c r="K14" s="23"/>
      <c r="L14" s="12"/>
      <c r="M14" s="12"/>
      <c r="N14" s="23"/>
      <c r="O14" s="12"/>
      <c r="P14" s="23"/>
      <c r="Q14" s="12"/>
      <c r="R14" s="12"/>
      <c r="S14" s="12"/>
      <c r="T14" s="15"/>
      <c r="U14" s="15"/>
      <c r="V14" s="15"/>
      <c r="W14" s="16"/>
    </row>
    <row r="15" spans="1:23" ht="15.6">
      <c r="A15" s="24" t="s">
        <v>16</v>
      </c>
      <c r="B15" s="25" t="s">
        <v>17</v>
      </c>
      <c r="C15" s="26">
        <v>738.43799999999999</v>
      </c>
      <c r="D15" s="27">
        <f>C15/C38</f>
        <v>0.32881576310809307</v>
      </c>
      <c r="E15" s="26">
        <v>956.11400000000003</v>
      </c>
      <c r="F15" s="27">
        <f>E15/E38</f>
        <v>0.56069832631566607</v>
      </c>
      <c r="I15" s="23"/>
      <c r="J15" s="12"/>
      <c r="K15" s="23"/>
      <c r="L15" s="12"/>
      <c r="M15" s="12"/>
      <c r="N15" s="23"/>
      <c r="O15" s="12"/>
      <c r="P15" s="23"/>
      <c r="Q15" s="12"/>
      <c r="R15" s="12"/>
      <c r="S15" s="12"/>
      <c r="T15" s="15"/>
      <c r="U15" s="15"/>
      <c r="V15" s="15"/>
      <c r="W15" s="16"/>
    </row>
    <row r="16" spans="1:23" ht="15.6">
      <c r="A16" s="24" t="s">
        <v>18</v>
      </c>
      <c r="B16" s="25" t="s">
        <v>19</v>
      </c>
      <c r="C16" s="26">
        <v>283.62</v>
      </c>
      <c r="D16" s="27">
        <f>C16/C38</f>
        <v>0.12629188467104532</v>
      </c>
      <c r="E16" s="26">
        <v>984.42</v>
      </c>
      <c r="F16" s="27">
        <f>E16/E38</f>
        <v>0.57729794396031009</v>
      </c>
      <c r="I16" s="23"/>
      <c r="J16" s="12"/>
      <c r="K16" s="23"/>
      <c r="L16" s="12"/>
      <c r="M16" s="12"/>
      <c r="N16" s="23"/>
      <c r="O16" s="12"/>
      <c r="P16" s="23"/>
      <c r="Q16" s="12"/>
      <c r="R16" s="12"/>
      <c r="S16" s="12"/>
      <c r="T16" s="15"/>
      <c r="U16" s="15"/>
      <c r="V16" s="15"/>
      <c r="W16" s="16"/>
    </row>
    <row r="17" spans="1:23" ht="15.6">
      <c r="A17" s="20" t="s">
        <v>20</v>
      </c>
      <c r="B17" s="7" t="s">
        <v>21</v>
      </c>
      <c r="C17" s="21">
        <f>C18+C19+C20+C21</f>
        <v>5393.9079999999994</v>
      </c>
      <c r="D17" s="28">
        <f>D18+D19+D20+D21</f>
        <v>2.4018292329956585</v>
      </c>
      <c r="E17" s="21">
        <f>E18+E19+E20+E21</f>
        <v>5014.4489999999996</v>
      </c>
      <c r="F17" s="22">
        <f>F18+F19+F20+F21</f>
        <v>2.9406463682105537</v>
      </c>
      <c r="I17" s="23"/>
      <c r="J17" s="12"/>
      <c r="K17" s="23"/>
      <c r="L17" s="12"/>
      <c r="M17" s="12"/>
      <c r="N17" s="23"/>
      <c r="O17" s="12"/>
      <c r="P17" s="23"/>
      <c r="Q17" s="12"/>
      <c r="R17" s="12"/>
      <c r="S17" s="12"/>
      <c r="T17" s="15"/>
      <c r="U17" s="15"/>
      <c r="V17" s="15"/>
      <c r="W17" s="16"/>
    </row>
    <row r="18" spans="1:23" ht="15.6">
      <c r="A18" s="24" t="s">
        <v>22</v>
      </c>
      <c r="B18" s="25" t="s">
        <v>31</v>
      </c>
      <c r="C18" s="26">
        <v>2091.3139999999999</v>
      </c>
      <c r="D18" s="27">
        <f>C18/C38</f>
        <v>0.93123188244461752</v>
      </c>
      <c r="E18" s="26">
        <v>2935.3620000000001</v>
      </c>
      <c r="F18" s="27">
        <f>E18/E38</f>
        <v>1.721397825500522</v>
      </c>
      <c r="I18" s="128"/>
      <c r="J18" s="128"/>
      <c r="K18" s="23"/>
      <c r="L18" s="12"/>
      <c r="M18" s="12"/>
      <c r="N18" s="128"/>
      <c r="O18" s="128"/>
      <c r="P18" s="23"/>
      <c r="Q18" s="12"/>
      <c r="R18" s="12"/>
      <c r="S18" s="12"/>
      <c r="T18" s="15"/>
      <c r="U18" s="15"/>
      <c r="V18" s="15"/>
      <c r="W18" s="16"/>
    </row>
    <row r="19" spans="1:23" ht="15.6">
      <c r="A19" s="24" t="s">
        <v>23</v>
      </c>
      <c r="B19" s="25" t="s">
        <v>17</v>
      </c>
      <c r="C19" s="26">
        <v>460.089</v>
      </c>
      <c r="D19" s="27">
        <f>C19/C38</f>
        <v>0.20487097851497271</v>
      </c>
      <c r="E19" s="26">
        <v>645.78</v>
      </c>
      <c r="F19" s="27">
        <f>E19/E38</f>
        <v>0.37870773272656899</v>
      </c>
      <c r="I19" s="23"/>
      <c r="J19" s="12"/>
      <c r="K19" s="23"/>
      <c r="L19" s="12"/>
      <c r="M19" s="12"/>
      <c r="N19" s="23"/>
      <c r="O19" s="12"/>
      <c r="P19" s="23"/>
      <c r="Q19" s="12"/>
      <c r="R19" s="12"/>
      <c r="S19" s="12"/>
      <c r="T19" s="15"/>
      <c r="U19" s="15"/>
      <c r="V19" s="15"/>
      <c r="W19" s="16"/>
    </row>
    <row r="20" spans="1:23" ht="15.6">
      <c r="A20" s="24" t="s">
        <v>49</v>
      </c>
      <c r="B20" s="25" t="s">
        <v>19</v>
      </c>
      <c r="C20" s="26">
        <v>3.202</v>
      </c>
      <c r="D20" s="27">
        <f>C20/C38</f>
        <v>1.4258042970054547E-3</v>
      </c>
      <c r="E20" s="26">
        <v>4.0979999999999999</v>
      </c>
      <c r="F20" s="27">
        <f>E20/E38</f>
        <v>2.4032089701035643E-3</v>
      </c>
      <c r="I20" s="23"/>
      <c r="J20" s="12"/>
      <c r="K20" s="23"/>
      <c r="L20" s="12"/>
      <c r="M20" s="12"/>
      <c r="N20" s="23"/>
      <c r="O20" s="12"/>
      <c r="P20" s="23"/>
      <c r="Q20" s="12"/>
      <c r="R20" s="12"/>
      <c r="S20" s="12"/>
      <c r="T20" s="15"/>
      <c r="U20" s="15"/>
      <c r="V20" s="15"/>
      <c r="W20" s="16"/>
    </row>
    <row r="21" spans="1:23" ht="15.6">
      <c r="A21" s="24" t="s">
        <v>50</v>
      </c>
      <c r="B21" s="25" t="s">
        <v>51</v>
      </c>
      <c r="C21" s="26">
        <v>2839.3029999999999</v>
      </c>
      <c r="D21" s="27">
        <f>C21/C38</f>
        <v>1.2643005677390626</v>
      </c>
      <c r="E21" s="26">
        <v>1429.2090000000001</v>
      </c>
      <c r="F21" s="27">
        <f>E21/E38</f>
        <v>0.83813760101335899</v>
      </c>
      <c r="I21" s="23"/>
      <c r="J21" s="12"/>
      <c r="K21" s="23"/>
      <c r="L21" s="12"/>
      <c r="M21" s="12"/>
      <c r="N21" s="23"/>
      <c r="O21" s="12"/>
      <c r="P21" s="23"/>
      <c r="Q21" s="12"/>
      <c r="R21" s="12"/>
      <c r="S21" s="12"/>
      <c r="T21" s="15"/>
      <c r="U21" s="15"/>
      <c r="V21" s="15"/>
      <c r="W21" s="16"/>
    </row>
    <row r="22" spans="1:23" ht="15.6">
      <c r="A22" s="20" t="s">
        <v>24</v>
      </c>
      <c r="B22" s="7" t="s">
        <v>25</v>
      </c>
      <c r="C22" s="21">
        <f>C23+C24+C25+C26</f>
        <v>1977.644</v>
      </c>
      <c r="D22" s="28">
        <f>D23+D24+D25+D26</f>
        <v>0.88061627518646335</v>
      </c>
      <c r="E22" s="21">
        <f>E23+E24+E25+E26</f>
        <v>2273.623</v>
      </c>
      <c r="F22" s="22">
        <f>F23+F24+F25+F26</f>
        <v>1.3333311830731518</v>
      </c>
      <c r="I22" s="23"/>
      <c r="J22" s="12"/>
      <c r="K22" s="23"/>
      <c r="L22" s="12"/>
      <c r="M22" s="12"/>
      <c r="N22" s="23"/>
      <c r="O22" s="12"/>
      <c r="P22" s="23"/>
      <c r="Q22" s="12"/>
      <c r="R22" s="12"/>
      <c r="S22" s="12"/>
      <c r="T22" s="15"/>
      <c r="U22" s="15"/>
      <c r="V22" s="15"/>
      <c r="W22" s="16"/>
    </row>
    <row r="23" spans="1:23" ht="15.6">
      <c r="A23" s="24" t="s">
        <v>26</v>
      </c>
      <c r="B23" s="25" t="s">
        <v>31</v>
      </c>
      <c r="C23" s="26">
        <v>1412.789</v>
      </c>
      <c r="D23" s="27">
        <f>C23/C38</f>
        <v>0.62909451185572751</v>
      </c>
      <c r="E23" s="26">
        <v>1624.1859999999999</v>
      </c>
      <c r="F23" s="27">
        <f>E23/E38</f>
        <v>0.95247885903285201</v>
      </c>
      <c r="I23" s="128"/>
      <c r="J23" s="128"/>
      <c r="K23" s="23"/>
      <c r="L23" s="12"/>
      <c r="M23" s="12"/>
      <c r="N23" s="128"/>
      <c r="O23" s="128"/>
      <c r="P23" s="23"/>
      <c r="Q23" s="12"/>
      <c r="R23" s="12"/>
      <c r="S23" s="12"/>
      <c r="T23" s="15"/>
      <c r="U23" s="15"/>
      <c r="V23" s="15"/>
      <c r="W23" s="16"/>
    </row>
    <row r="24" spans="1:23" ht="15.6">
      <c r="A24" s="24" t="s">
        <v>27</v>
      </c>
      <c r="B24" s="25" t="s">
        <v>17</v>
      </c>
      <c r="C24" s="26">
        <v>310.81400000000002</v>
      </c>
      <c r="D24" s="27">
        <f>C24/C38</f>
        <v>0.13840097962818659</v>
      </c>
      <c r="E24" s="26">
        <v>357.32100000000003</v>
      </c>
      <c r="F24" s="27">
        <f>E24/E38</f>
        <v>0.20954539590199506</v>
      </c>
      <c r="I24" s="23"/>
      <c r="J24" s="12"/>
      <c r="K24" s="23"/>
      <c r="L24" s="12"/>
      <c r="M24" s="12"/>
      <c r="N24" s="23"/>
      <c r="O24" s="12"/>
      <c r="P24" s="23"/>
      <c r="Q24" s="12"/>
      <c r="R24" s="12"/>
      <c r="S24" s="12"/>
      <c r="T24" s="15"/>
      <c r="U24" s="15"/>
      <c r="V24" s="15"/>
      <c r="W24" s="16"/>
    </row>
    <row r="25" spans="1:23" ht="15.6">
      <c r="A25" s="24" t="s">
        <v>52</v>
      </c>
      <c r="B25" s="25" t="s">
        <v>19</v>
      </c>
      <c r="C25" s="26">
        <v>7.9829999999999997</v>
      </c>
      <c r="D25" s="27">
        <f>C25/C38</f>
        <v>3.5547144606478901E-3</v>
      </c>
      <c r="E25" s="26">
        <v>9.1769999999999996</v>
      </c>
      <c r="F25" s="27">
        <f>E25/E38</f>
        <v>5.3817102778527109E-3</v>
      </c>
      <c r="I25" s="23"/>
      <c r="J25" s="12"/>
      <c r="K25" s="23"/>
      <c r="L25" s="12"/>
      <c r="M25" s="12"/>
      <c r="N25" s="23"/>
      <c r="O25" s="12"/>
      <c r="P25" s="23"/>
      <c r="Q25" s="12"/>
      <c r="R25" s="12"/>
      <c r="S25" s="12"/>
      <c r="T25" s="15"/>
      <c r="U25" s="15"/>
      <c r="V25" s="15"/>
      <c r="W25" s="16"/>
    </row>
    <row r="26" spans="1:23" ht="15.6">
      <c r="A26" s="24" t="s">
        <v>53</v>
      </c>
      <c r="B26" s="25" t="s">
        <v>51</v>
      </c>
      <c r="C26" s="26">
        <v>246.05799999999999</v>
      </c>
      <c r="D26" s="27">
        <f>C26/C38</f>
        <v>0.10956606924190136</v>
      </c>
      <c r="E26" s="26">
        <v>282.93900000000002</v>
      </c>
      <c r="F26" s="27">
        <f>E26/E38</f>
        <v>0.16592521786045203</v>
      </c>
      <c r="I26" s="23"/>
      <c r="J26" s="12"/>
      <c r="K26" s="23"/>
      <c r="L26" s="12"/>
      <c r="M26" s="12"/>
      <c r="N26" s="23"/>
      <c r="O26" s="12"/>
      <c r="P26" s="23"/>
      <c r="Q26" s="12"/>
      <c r="R26" s="12"/>
      <c r="S26" s="12"/>
      <c r="T26" s="15"/>
      <c r="U26" s="15"/>
      <c r="V26" s="15"/>
      <c r="W26" s="16"/>
    </row>
    <row r="27" spans="1:23" ht="15.6">
      <c r="A27" s="20">
        <v>3</v>
      </c>
      <c r="B27" s="7" t="s">
        <v>28</v>
      </c>
      <c r="C27" s="21">
        <f>C28+C29+C31+C30</f>
        <v>992.55799999999999</v>
      </c>
      <c r="D27" s="28">
        <f>D28+D29+D30+D31</f>
        <v>0.44197172436825116</v>
      </c>
      <c r="E27" s="21">
        <f>E28+E29+E31+E30</f>
        <v>1141.0740000000001</v>
      </c>
      <c r="F27" s="22">
        <f>F28+F29+F31+F30</f>
        <v>0.66916526899754858</v>
      </c>
      <c r="I27" s="23"/>
      <c r="J27" s="12"/>
      <c r="K27" s="23"/>
      <c r="L27" s="12"/>
      <c r="M27" s="12"/>
      <c r="N27" s="23"/>
      <c r="O27" s="12"/>
      <c r="P27" s="23"/>
      <c r="Q27" s="12"/>
      <c r="R27" s="12"/>
      <c r="S27" s="12"/>
      <c r="T27" s="15"/>
      <c r="U27" s="15"/>
      <c r="V27" s="15"/>
      <c r="W27" s="16"/>
    </row>
    <row r="28" spans="1:23" ht="15.6">
      <c r="A28" s="24" t="s">
        <v>30</v>
      </c>
      <c r="B28" s="25" t="s">
        <v>31</v>
      </c>
      <c r="C28" s="26">
        <v>719.76900000000001</v>
      </c>
      <c r="D28" s="27">
        <f>C28/C38</f>
        <v>0.32050272737392854</v>
      </c>
      <c r="E28" s="26">
        <v>827.46799999999996</v>
      </c>
      <c r="F28" s="27">
        <f>E28/E38</f>
        <v>0.48525586141377647</v>
      </c>
      <c r="I28" s="23"/>
      <c r="J28" s="12"/>
      <c r="K28" s="23"/>
      <c r="L28" s="12"/>
      <c r="M28" s="12"/>
      <c r="N28" s="23"/>
      <c r="O28" s="12"/>
      <c r="P28" s="23"/>
      <c r="Q28" s="12"/>
      <c r="R28" s="12"/>
      <c r="S28" s="12"/>
      <c r="T28" s="15"/>
      <c r="U28" s="15"/>
      <c r="V28" s="15"/>
      <c r="W28" s="16"/>
    </row>
    <row r="29" spans="1:23" ht="15.6">
      <c r="A29" s="24" t="s">
        <v>32</v>
      </c>
      <c r="B29" s="25" t="s">
        <v>17</v>
      </c>
      <c r="C29" s="26">
        <v>158.34899999999999</v>
      </c>
      <c r="D29" s="27">
        <f>C29/C38</f>
        <v>7.0510519870867192E-2</v>
      </c>
      <c r="E29" s="26">
        <v>182.04300000000001</v>
      </c>
      <c r="F29" s="27">
        <f>E29/E38</f>
        <v>0.10675631296841463</v>
      </c>
      <c r="I29" s="23"/>
      <c r="J29" s="12"/>
      <c r="K29" s="23"/>
      <c r="L29" s="12"/>
      <c r="M29" s="12"/>
      <c r="N29" s="23"/>
      <c r="O29" s="12"/>
      <c r="P29" s="23"/>
      <c r="Q29" s="12"/>
      <c r="R29" s="12"/>
      <c r="S29" s="12"/>
      <c r="T29" s="15"/>
      <c r="U29" s="15"/>
      <c r="V29" s="15"/>
      <c r="W29" s="16"/>
    </row>
    <row r="30" spans="1:23" ht="15.6">
      <c r="A30" s="24" t="s">
        <v>33</v>
      </c>
      <c r="B30" s="25" t="s">
        <v>19</v>
      </c>
      <c r="C30" s="26">
        <v>3.7679999999999998</v>
      </c>
      <c r="D30" s="27">
        <f>C30/C38</f>
        <v>1.6778359122787486E-3</v>
      </c>
      <c r="E30" s="26">
        <v>4.3319999999999999</v>
      </c>
      <c r="F30" s="27">
        <f>E30/E38</f>
        <v>2.5404346653217767E-3</v>
      </c>
      <c r="I30" s="23"/>
      <c r="J30" s="12"/>
      <c r="K30" s="23"/>
      <c r="L30" s="12"/>
      <c r="M30" s="12"/>
      <c r="N30" s="23"/>
      <c r="O30" s="12"/>
      <c r="P30" s="23"/>
      <c r="Q30" s="12"/>
      <c r="R30" s="12"/>
      <c r="S30" s="12"/>
      <c r="T30" s="15"/>
      <c r="U30" s="15"/>
      <c r="V30" s="15"/>
      <c r="W30" s="16"/>
    </row>
    <row r="31" spans="1:23" ht="15.6">
      <c r="A31" s="24" t="s">
        <v>40</v>
      </c>
      <c r="B31" s="25" t="s">
        <v>41</v>
      </c>
      <c r="C31" s="26">
        <v>110.672</v>
      </c>
      <c r="D31" s="27">
        <f>C31/C38</f>
        <v>4.9280641211176666E-2</v>
      </c>
      <c r="E31" s="26">
        <v>127.23099999999999</v>
      </c>
      <c r="F31" s="27">
        <f>E31/E38</f>
        <v>7.461265995003577E-2</v>
      </c>
      <c r="H31" s="3"/>
      <c r="I31" s="12"/>
      <c r="J31" s="12"/>
      <c r="K31" s="23"/>
      <c r="L31" s="12"/>
      <c r="M31" s="12"/>
      <c r="N31" s="23"/>
      <c r="O31" s="12"/>
      <c r="P31" s="23"/>
      <c r="Q31" s="12"/>
      <c r="R31" s="12"/>
      <c r="S31" s="12"/>
      <c r="T31" s="15"/>
      <c r="U31" s="15"/>
      <c r="V31" s="15"/>
      <c r="W31" s="16"/>
    </row>
    <row r="32" spans="1:23" ht="15.6">
      <c r="A32" s="20">
        <v>4</v>
      </c>
      <c r="B32" s="7" t="s">
        <v>42</v>
      </c>
      <c r="C32" s="21">
        <v>0</v>
      </c>
      <c r="D32" s="27">
        <v>0</v>
      </c>
      <c r="E32" s="21">
        <v>0</v>
      </c>
      <c r="F32" s="28">
        <v>0</v>
      </c>
      <c r="I32" s="23"/>
      <c r="J32" s="12"/>
      <c r="K32" s="23"/>
      <c r="L32" s="12"/>
      <c r="M32" s="12"/>
      <c r="N32" s="23"/>
      <c r="O32" s="12"/>
      <c r="P32" s="23"/>
      <c r="Q32" s="12"/>
      <c r="R32" s="12"/>
      <c r="S32" s="12"/>
      <c r="T32" s="15"/>
      <c r="U32" s="15"/>
      <c r="V32" s="15"/>
      <c r="W32" s="16"/>
    </row>
    <row r="33" spans="1:23" ht="15.6">
      <c r="A33" s="20">
        <v>5</v>
      </c>
      <c r="B33" s="7" t="s">
        <v>43</v>
      </c>
      <c r="C33" s="21">
        <v>0</v>
      </c>
      <c r="D33" s="27">
        <v>0</v>
      </c>
      <c r="E33" s="21">
        <v>0</v>
      </c>
      <c r="F33" s="28">
        <v>0</v>
      </c>
      <c r="I33" s="23"/>
      <c r="J33" s="12"/>
      <c r="K33" s="23"/>
      <c r="L33" s="12"/>
      <c r="M33" s="12"/>
      <c r="N33" s="23"/>
      <c r="O33" s="12"/>
      <c r="P33" s="23"/>
      <c r="Q33" s="12"/>
      <c r="R33" s="12"/>
      <c r="S33" s="12"/>
      <c r="T33" s="15"/>
      <c r="U33" s="15"/>
      <c r="V33" s="15"/>
      <c r="W33" s="16"/>
    </row>
    <row r="34" spans="1:23" ht="15.6">
      <c r="A34" s="20">
        <v>6</v>
      </c>
      <c r="B34" s="7" t="s">
        <v>44</v>
      </c>
      <c r="C34" s="29">
        <f>C7+C22+C27</f>
        <v>17469.513999999999</v>
      </c>
      <c r="D34" s="27">
        <f>D7+D22+D27</f>
        <v>7.7789219637092293</v>
      </c>
      <c r="E34" s="29">
        <f>E7+E22+E27</f>
        <v>20083.548999999999</v>
      </c>
      <c r="F34" s="30">
        <f>F7+F22+F27</f>
        <v>11.777687922965953</v>
      </c>
      <c r="I34" s="23"/>
      <c r="J34" s="12"/>
      <c r="K34" s="23"/>
      <c r="L34" s="12"/>
      <c r="M34" s="12"/>
      <c r="N34" s="23"/>
      <c r="O34" s="12"/>
      <c r="P34" s="23"/>
      <c r="Q34" s="12"/>
      <c r="R34" s="12"/>
      <c r="S34" s="12"/>
      <c r="T34" s="15"/>
      <c r="U34" s="15"/>
      <c r="V34" s="15"/>
      <c r="W34" s="16"/>
    </row>
    <row r="35" spans="1:23" ht="15.6">
      <c r="A35" s="20">
        <v>7</v>
      </c>
      <c r="B35" s="31" t="s">
        <v>45</v>
      </c>
      <c r="C35" s="29">
        <v>0</v>
      </c>
      <c r="D35" s="28">
        <v>0</v>
      </c>
      <c r="E35" s="29">
        <v>0</v>
      </c>
      <c r="F35" s="28">
        <v>0</v>
      </c>
      <c r="I35" s="23"/>
      <c r="J35" s="12"/>
      <c r="K35" s="23"/>
      <c r="L35" s="12"/>
      <c r="M35" s="12"/>
      <c r="N35" s="23"/>
      <c r="O35" s="12"/>
      <c r="P35" s="23"/>
      <c r="Q35" s="12"/>
      <c r="R35" s="12"/>
      <c r="S35" s="12"/>
      <c r="T35" s="15"/>
      <c r="U35" s="15"/>
      <c r="V35" s="15"/>
      <c r="W35" s="16"/>
    </row>
    <row r="36" spans="1:23" ht="46.8">
      <c r="A36" s="32" t="s">
        <v>54</v>
      </c>
      <c r="B36" s="33" t="s">
        <v>55</v>
      </c>
      <c r="C36" s="130">
        <f>C34</f>
        <v>17469.513999999999</v>
      </c>
      <c r="D36" s="131"/>
      <c r="E36" s="132">
        <f>E34</f>
        <v>20083.548999999999</v>
      </c>
      <c r="F36" s="133"/>
      <c r="I36" s="23"/>
      <c r="J36" s="12"/>
      <c r="K36" s="23"/>
      <c r="L36" s="12"/>
      <c r="M36" s="12"/>
      <c r="N36" s="12"/>
      <c r="O36" s="12"/>
      <c r="P36" s="12"/>
      <c r="Q36" s="12"/>
      <c r="R36" s="12"/>
      <c r="S36" s="12"/>
      <c r="T36" s="15"/>
      <c r="U36" s="15"/>
      <c r="V36" s="15"/>
      <c r="W36" s="16"/>
    </row>
    <row r="37" spans="1:23" ht="31.2">
      <c r="A37" s="20">
        <v>9</v>
      </c>
      <c r="B37" s="33" t="s">
        <v>56</v>
      </c>
      <c r="C37" s="119">
        <f>C36/C38</f>
        <v>7.7789219637092284</v>
      </c>
      <c r="D37" s="120"/>
      <c r="E37" s="119">
        <f>E36/E38</f>
        <v>11.777687922965951</v>
      </c>
      <c r="F37" s="120"/>
      <c r="I37" s="23"/>
      <c r="J37" s="12"/>
      <c r="K37" s="23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3" ht="18">
      <c r="A38" s="20">
        <v>10</v>
      </c>
      <c r="B38" s="33" t="s">
        <v>63</v>
      </c>
      <c r="C38" s="126">
        <v>2245.75</v>
      </c>
      <c r="D38" s="127"/>
      <c r="E38" s="126">
        <v>1705.22</v>
      </c>
      <c r="F38" s="127"/>
      <c r="I38" s="23"/>
      <c r="J38" s="12"/>
      <c r="K38" s="12"/>
      <c r="L38" s="12"/>
      <c r="M38" s="23"/>
      <c r="N38" s="12"/>
      <c r="O38" s="12"/>
      <c r="P38" s="12"/>
      <c r="Q38" s="12"/>
      <c r="R38" s="23"/>
      <c r="S38" s="12"/>
      <c r="T38" s="12"/>
      <c r="U38" s="12"/>
      <c r="V38" s="12"/>
    </row>
    <row r="39" spans="1:23" ht="31.2">
      <c r="A39" s="20">
        <v>11</v>
      </c>
      <c r="B39" s="33" t="s">
        <v>60</v>
      </c>
      <c r="C39" s="119">
        <v>9.34</v>
      </c>
      <c r="D39" s="120"/>
      <c r="E39" s="121">
        <v>14.14</v>
      </c>
      <c r="F39" s="12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3" ht="15.6" hidden="1">
      <c r="A40" s="34"/>
      <c r="B40" s="35"/>
      <c r="C40" s="35"/>
      <c r="D40" s="36"/>
      <c r="E40" s="36"/>
      <c r="F40" s="36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3" ht="45.6" customHeight="1">
      <c r="A41" s="37">
        <v>12</v>
      </c>
      <c r="B41" s="7" t="s">
        <v>61</v>
      </c>
      <c r="C41" s="123">
        <v>23.48</v>
      </c>
      <c r="D41" s="124"/>
      <c r="E41" s="124"/>
      <c r="F41" s="125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3"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3" ht="15.6">
      <c r="A43" s="39"/>
      <c r="B43" s="40" t="s">
        <v>85</v>
      </c>
      <c r="C43" s="40" t="s">
        <v>81</v>
      </c>
      <c r="D43" s="41"/>
      <c r="E43" s="41"/>
      <c r="F43" s="41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3" ht="15.6">
      <c r="A44" s="42"/>
      <c r="B44" s="43"/>
      <c r="C44" s="44"/>
      <c r="D44" s="44"/>
      <c r="E44" s="44"/>
      <c r="F44" s="44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3" ht="15.6">
      <c r="A45" s="42"/>
      <c r="B45" s="89" t="s">
        <v>75</v>
      </c>
      <c r="C45" s="118" t="s">
        <v>77</v>
      </c>
      <c r="D45" s="118"/>
      <c r="E45" s="118"/>
      <c r="F45" s="48"/>
      <c r="G45" s="12"/>
      <c r="H45" s="12"/>
      <c r="I45" s="12"/>
      <c r="J45" s="12"/>
      <c r="K45" s="12"/>
      <c r="L45" s="23"/>
      <c r="M45" s="23"/>
      <c r="N45" s="12"/>
      <c r="O45" s="12"/>
      <c r="P45" s="12"/>
      <c r="Q45" s="12"/>
      <c r="R45" s="12"/>
      <c r="S45" s="12"/>
      <c r="T45" s="12"/>
      <c r="U45" s="12"/>
      <c r="V45" s="12"/>
    </row>
    <row r="46" spans="1:23" ht="15.6">
      <c r="A46" s="42"/>
      <c r="B46" s="43"/>
      <c r="C46" s="45"/>
      <c r="D46" s="46"/>
      <c r="E46" s="47"/>
      <c r="F46" s="48"/>
      <c r="G46" s="12"/>
      <c r="H46" s="12"/>
      <c r="I46" s="12"/>
      <c r="J46" s="12"/>
      <c r="K46" s="12"/>
      <c r="L46" s="49"/>
      <c r="M46" s="49"/>
      <c r="N46" s="12"/>
      <c r="O46" s="12"/>
      <c r="P46" s="12"/>
      <c r="Q46" s="12"/>
      <c r="R46" s="12"/>
      <c r="S46" s="12"/>
      <c r="T46" s="12"/>
      <c r="U46" s="12"/>
      <c r="V46" s="12"/>
    </row>
    <row r="47" spans="1:23" ht="15.6">
      <c r="A47" s="42"/>
      <c r="B47" s="43"/>
      <c r="C47" s="45"/>
      <c r="D47" s="46"/>
      <c r="E47" s="47"/>
      <c r="F47" s="48"/>
      <c r="G47" s="12"/>
      <c r="H47" s="12"/>
      <c r="I47" s="12"/>
      <c r="J47" s="12"/>
      <c r="K47" s="50"/>
      <c r="L47" s="49"/>
      <c r="M47" s="49"/>
      <c r="N47" s="12"/>
      <c r="O47" s="12"/>
      <c r="P47" s="12"/>
      <c r="Q47" s="12"/>
      <c r="R47" s="12"/>
      <c r="S47" s="12"/>
      <c r="T47" s="12"/>
      <c r="U47" s="12"/>
      <c r="V47" s="12"/>
    </row>
    <row r="48" spans="1:23" ht="15.6">
      <c r="A48" s="42"/>
      <c r="B48" s="43"/>
      <c r="C48" s="45"/>
      <c r="D48" s="46"/>
      <c r="E48" s="47"/>
      <c r="F48" s="48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 spans="1:9">
      <c r="A49" s="51"/>
      <c r="B49" s="12"/>
      <c r="C49" s="12"/>
      <c r="D49" s="52"/>
      <c r="E49" s="41"/>
      <c r="F49" s="52"/>
      <c r="G49" s="12"/>
      <c r="H49" s="12"/>
      <c r="I49" s="12"/>
    </row>
    <row r="50" spans="1:9">
      <c r="A50" s="51"/>
      <c r="B50" s="12"/>
      <c r="C50" s="12"/>
      <c r="D50" s="41"/>
      <c r="E50" s="41"/>
      <c r="F50" s="41"/>
      <c r="G50" s="12"/>
      <c r="H50" s="12"/>
      <c r="I50" s="12"/>
    </row>
    <row r="51" spans="1:9">
      <c r="A51" s="51"/>
      <c r="B51" s="12"/>
      <c r="C51" s="12"/>
      <c r="D51" s="41"/>
      <c r="E51" s="41"/>
      <c r="F51" s="41"/>
      <c r="G51" s="12"/>
      <c r="H51" s="12"/>
      <c r="I51" s="12"/>
    </row>
    <row r="52" spans="1:9">
      <c r="A52" s="51"/>
      <c r="B52" s="12"/>
      <c r="C52" s="12"/>
      <c r="D52" s="41"/>
      <c r="E52" s="41"/>
      <c r="F52" s="41"/>
      <c r="G52" s="12"/>
      <c r="H52" s="12"/>
      <c r="I52" s="12"/>
    </row>
    <row r="53" spans="1:9">
      <c r="A53" s="51"/>
      <c r="B53" s="12"/>
      <c r="C53" s="12"/>
      <c r="D53" s="41"/>
      <c r="E53" s="41"/>
      <c r="F53" s="41"/>
      <c r="G53" s="12"/>
      <c r="H53" s="12"/>
      <c r="I53" s="12"/>
    </row>
    <row r="54" spans="1:9">
      <c r="A54" s="51"/>
      <c r="B54" s="12"/>
      <c r="C54" s="12"/>
      <c r="D54" s="41"/>
      <c r="E54" s="41"/>
      <c r="F54" s="41"/>
      <c r="G54" s="12"/>
      <c r="H54" s="12"/>
      <c r="I54" s="12"/>
    </row>
    <row r="55" spans="1:9">
      <c r="A55" s="51"/>
      <c r="B55" s="12"/>
      <c r="C55" s="12"/>
      <c r="D55" s="41"/>
      <c r="E55" s="41"/>
      <c r="F55" s="41"/>
      <c r="G55" s="12"/>
      <c r="H55" s="12"/>
      <c r="I55" s="12"/>
    </row>
    <row r="56" spans="1:9">
      <c r="A56" s="51"/>
      <c r="B56" s="12"/>
      <c r="C56" s="12"/>
      <c r="D56" s="41"/>
      <c r="E56" s="41"/>
      <c r="F56" s="41"/>
      <c r="G56" s="12"/>
      <c r="H56" s="12"/>
      <c r="I56" s="12"/>
    </row>
  </sheetData>
  <mergeCells count="23">
    <mergeCell ref="A1:F1"/>
    <mergeCell ref="A2:F2"/>
    <mergeCell ref="A4:A5"/>
    <mergeCell ref="B4:B5"/>
    <mergeCell ref="C4:F4"/>
    <mergeCell ref="C37:D37"/>
    <mergeCell ref="E37:F37"/>
    <mergeCell ref="I23:J23"/>
    <mergeCell ref="N23:O23"/>
    <mergeCell ref="I4:K4"/>
    <mergeCell ref="N4:P4"/>
    <mergeCell ref="I10:J10"/>
    <mergeCell ref="N10:O10"/>
    <mergeCell ref="I18:J18"/>
    <mergeCell ref="N18:O18"/>
    <mergeCell ref="C36:D36"/>
    <mergeCell ref="E36:F36"/>
    <mergeCell ref="C45:E45"/>
    <mergeCell ref="C39:D39"/>
    <mergeCell ref="E39:F39"/>
    <mergeCell ref="C41:F41"/>
    <mergeCell ref="C38:D38"/>
    <mergeCell ref="E38:F38"/>
  </mergeCells>
  <conditionalFormatting sqref="C44:F48 C24:C30 E24:E30 D27:F27 C32:C37 E32:E37 E34:F34 C8:C22 C7:F7 E7:E22 F8:F35 D7:D35">
    <cfRule type="containsText" dxfId="11" priority="143" stopIfTrue="1" operator="containsText" text="Додаток2">
      <formula>NOT(ISERROR(SEARCH("Додаток2",C7)))</formula>
    </cfRule>
    <cfRule type="containsText" dxfId="10" priority="144" stopIfTrue="1" operator="containsText" text="Додаток2">
      <formula>NOT(ISERROR(SEARCH("Додаток2",C7)))</formula>
    </cfRule>
  </conditionalFormatting>
  <conditionalFormatting sqref="C31 C18 C23:C26 E18 E23:E26 E31 C10 E10">
    <cfRule type="cellIs" dxfId="9" priority="130" operator="equal">
      <formula>0</formula>
    </cfRule>
    <cfRule type="containsText" dxfId="8" priority="131" stopIfTrue="1" operator="containsText" text="Додаток2">
      <formula>NOT(ISERROR(SEARCH("Додаток2",C10)))</formula>
    </cfRule>
    <cfRule type="containsText" dxfId="7" priority="132" stopIfTrue="1" operator="containsText" text="Додаток2">
      <formula>NOT(ISERROR(SEARCH("Додаток2",C10)))</formula>
    </cfRule>
  </conditionalFormatting>
  <conditionalFormatting sqref="C45">
    <cfRule type="containsText" dxfId="6" priority="1" stopIfTrue="1" operator="containsText" text="Додаток2">
      <formula>NOT(ISERROR(SEARCH("Додаток2",C45)))</formula>
    </cfRule>
    <cfRule type="containsText" dxfId="5" priority="2" stopIfTrue="1" operator="containsText" text="Додаток2">
      <formula>NOT(ISERROR(SEARCH("Додаток2",C45)))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сайт вода холодна,водовідв.</vt:lpstr>
      <vt:lpstr>сайтцентраліз.водопост.водовідв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Экономист</cp:lastModifiedBy>
  <cp:lastPrinted>2018-06-11T14:43:56Z</cp:lastPrinted>
  <dcterms:created xsi:type="dcterms:W3CDTF">2015-12-11T14:08:07Z</dcterms:created>
  <dcterms:modified xsi:type="dcterms:W3CDTF">2018-06-11T14:45:26Z</dcterms:modified>
</cp:coreProperties>
</file>