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0736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Лист1!$B$1:$K$158</definedName>
  </definedNames>
  <calcPr calcId="144525"/>
</workbook>
</file>

<file path=xl/calcChain.xml><?xml version="1.0" encoding="utf-8"?>
<calcChain xmlns="http://schemas.openxmlformats.org/spreadsheetml/2006/main">
  <c r="I74" i="1" l="1"/>
  <c r="F70" i="1"/>
  <c r="F74" i="1"/>
  <c r="I70" i="1"/>
  <c r="K41" i="1"/>
  <c r="J41" i="1"/>
  <c r="J91" i="1"/>
  <c r="K34" i="1"/>
  <c r="G79" i="1" l="1"/>
  <c r="H79" i="1"/>
  <c r="I79" i="1"/>
  <c r="F79" i="1"/>
  <c r="G77" i="1"/>
  <c r="H77" i="1"/>
  <c r="I77" i="1"/>
  <c r="F77" i="1"/>
  <c r="J85" i="1"/>
  <c r="K81" i="1"/>
  <c r="J81" i="1"/>
  <c r="J79" i="1" l="1"/>
  <c r="J67" i="1"/>
  <c r="J66" i="1"/>
  <c r="J65" i="1"/>
  <c r="J64" i="1"/>
  <c r="J60" i="1"/>
  <c r="J61" i="1"/>
  <c r="J62" i="1"/>
  <c r="J59" i="1"/>
  <c r="J56" i="1"/>
  <c r="J55" i="1"/>
  <c r="J53" i="1"/>
  <c r="J51" i="1"/>
  <c r="J49" i="1"/>
  <c r="J48" i="1"/>
  <c r="J47" i="1"/>
  <c r="J107" i="1"/>
  <c r="J33" i="1"/>
  <c r="J34" i="1"/>
  <c r="K107" i="1"/>
  <c r="K91" i="1"/>
  <c r="K87" i="1"/>
  <c r="J87" i="1"/>
  <c r="K43" i="1"/>
  <c r="K42" i="1"/>
  <c r="K37" i="1"/>
  <c r="K33" i="1"/>
  <c r="J43" i="1"/>
  <c r="J42" i="1"/>
  <c r="J37" i="1"/>
  <c r="F73" i="1"/>
  <c r="F72" i="1"/>
  <c r="F71" i="1"/>
  <c r="F57" i="1"/>
  <c r="I38" i="1"/>
  <c r="K106" i="1"/>
  <c r="F38" i="1"/>
  <c r="I35" i="1"/>
  <c r="F68" i="1" l="1"/>
  <c r="F75" i="1"/>
  <c r="J57" i="1"/>
  <c r="J54" i="1"/>
  <c r="I72" i="1"/>
  <c r="I71" i="1"/>
  <c r="K66" i="1"/>
  <c r="K67" i="1"/>
  <c r="K65" i="1"/>
  <c r="K64" i="1"/>
  <c r="K60" i="1"/>
  <c r="K61" i="1"/>
  <c r="K62" i="1"/>
  <c r="K59" i="1"/>
  <c r="K56" i="1"/>
  <c r="K55" i="1"/>
  <c r="K54" i="1"/>
  <c r="K53" i="1"/>
  <c r="K51" i="1"/>
  <c r="K49" i="1"/>
  <c r="K48" i="1"/>
  <c r="K47" i="1"/>
  <c r="H74" i="1"/>
  <c r="J74" i="1" s="1"/>
  <c r="H73" i="1"/>
  <c r="H72" i="1"/>
  <c r="H71" i="1"/>
  <c r="K71" i="1" s="1"/>
  <c r="H38" i="1"/>
  <c r="J38" i="1" s="1"/>
  <c r="J45" i="1" s="1"/>
  <c r="H35" i="1"/>
  <c r="K35" i="1" s="1"/>
  <c r="K74" i="1" l="1"/>
  <c r="J71" i="1"/>
  <c r="K38" i="1"/>
  <c r="J72" i="1"/>
  <c r="J35" i="1"/>
  <c r="K72" i="1"/>
  <c r="G74" i="1"/>
  <c r="G72" i="1"/>
  <c r="G71" i="1"/>
  <c r="I57" i="1"/>
  <c r="I73" i="1"/>
  <c r="G73" i="1"/>
  <c r="H57" i="1"/>
  <c r="H68" i="1" s="1"/>
  <c r="G57" i="1"/>
  <c r="K73" i="1" l="1"/>
  <c r="J73" i="1"/>
  <c r="G68" i="1"/>
  <c r="G99" i="1" s="1"/>
  <c r="I68" i="1"/>
  <c r="I99" i="1" s="1"/>
  <c r="H99" i="1"/>
  <c r="H70" i="1"/>
  <c r="G70" i="1"/>
  <c r="I45" i="1"/>
  <c r="I98" i="1" s="1"/>
  <c r="F45" i="1"/>
  <c r="F98" i="1" s="1"/>
  <c r="H45" i="1"/>
  <c r="H98" i="1" s="1"/>
  <c r="G38" i="1"/>
  <c r="G35" i="1"/>
  <c r="G45" i="1" l="1"/>
  <c r="G98" i="1" s="1"/>
  <c r="G100" i="1"/>
  <c r="G104" i="1" s="1"/>
  <c r="G103" i="1" s="1"/>
  <c r="J70" i="1"/>
  <c r="J99" i="1"/>
  <c r="I100" i="1"/>
  <c r="I104" i="1" s="1"/>
  <c r="I103" i="1" s="1"/>
  <c r="K70" i="1"/>
  <c r="H100" i="1"/>
  <c r="J98" i="1"/>
  <c r="G75" i="1"/>
  <c r="H75" i="1"/>
  <c r="I75" i="1"/>
  <c r="F99" i="1"/>
  <c r="F100" i="1" s="1"/>
  <c r="H104" i="1" l="1"/>
  <c r="H103" i="1" s="1"/>
</calcChain>
</file>

<file path=xl/sharedStrings.xml><?xml version="1.0" encoding="utf-8"?>
<sst xmlns="http://schemas.openxmlformats.org/spreadsheetml/2006/main" count="167" uniqueCount="136">
  <si>
    <t>ЗАТВЕРДЖЕНО</t>
  </si>
  <si>
    <t>(підпис)</t>
  </si>
  <si>
    <t>(ПІП)</t>
  </si>
  <si>
    <t>коди</t>
  </si>
  <si>
    <t>за ЄДРПОУ</t>
  </si>
  <si>
    <r>
      <t xml:space="preserve">Організаційно-правова форма      </t>
    </r>
    <r>
      <rPr>
        <i/>
        <sz val="12"/>
        <color theme="1"/>
        <rFont val="Times New Roman"/>
        <family val="1"/>
        <charset val="204"/>
      </rPr>
      <t>комунальне підприємство</t>
    </r>
  </si>
  <si>
    <t>за КОПФГ</t>
  </si>
  <si>
    <r>
      <t xml:space="preserve">Територія                                        </t>
    </r>
    <r>
      <rPr>
        <i/>
        <sz val="12"/>
        <color theme="1"/>
        <rFont val="Times New Roman"/>
        <family val="1"/>
        <charset val="204"/>
      </rPr>
      <t>Каховський район</t>
    </r>
  </si>
  <si>
    <t>за КОАТУУ</t>
  </si>
  <si>
    <r>
      <t xml:space="preserve">Орган управління                          </t>
    </r>
    <r>
      <rPr>
        <b/>
        <i/>
        <sz val="12"/>
        <color theme="1"/>
        <rFont val="Times New Roman"/>
        <family val="1"/>
        <charset val="204"/>
      </rPr>
      <t>Каховська районна рада</t>
    </r>
    <r>
      <rPr>
        <sz val="12"/>
        <color theme="1"/>
        <rFont val="Times New Roman"/>
        <family val="1"/>
        <charset val="204"/>
      </rPr>
      <t xml:space="preserve"> </t>
    </r>
  </si>
  <si>
    <t>за СПОДУ</t>
  </si>
  <si>
    <r>
      <t xml:space="preserve">Галузь                                             </t>
    </r>
    <r>
      <rPr>
        <i/>
        <sz val="12"/>
        <color theme="1"/>
        <rFont val="Times New Roman"/>
        <family val="1"/>
        <charset val="204"/>
      </rPr>
      <t>медицина</t>
    </r>
  </si>
  <si>
    <t>за ЗКГНГ</t>
  </si>
  <si>
    <r>
      <t xml:space="preserve">Вид діяльності                               </t>
    </r>
    <r>
      <rPr>
        <i/>
        <sz val="12"/>
        <color theme="1"/>
        <rFont val="Times New Roman"/>
        <family val="1"/>
        <charset val="204"/>
      </rPr>
      <t>діяльність лікарняних закладів</t>
    </r>
  </si>
  <si>
    <t>за КВЕД</t>
  </si>
  <si>
    <t>86.10</t>
  </si>
  <si>
    <r>
      <t xml:space="preserve">Одиниці виміру:                            </t>
    </r>
    <r>
      <rPr>
        <i/>
        <sz val="12"/>
        <color theme="1"/>
        <rFont val="Times New Roman"/>
        <family val="1"/>
        <charset val="204"/>
      </rPr>
      <t>тис. гривень</t>
    </r>
  </si>
  <si>
    <r>
      <t xml:space="preserve">Форма власності                           </t>
    </r>
    <r>
      <rPr>
        <i/>
        <sz val="12"/>
        <color theme="1"/>
        <rFont val="Times New Roman"/>
        <family val="1"/>
        <charset val="204"/>
      </rPr>
      <t>комунальна</t>
    </r>
  </si>
  <si>
    <t>Середньооблікова кількість штатних працівників</t>
  </si>
  <si>
    <r>
      <t xml:space="preserve">Місцезнаходження                       </t>
    </r>
    <r>
      <rPr>
        <i/>
        <sz val="12"/>
        <color theme="1"/>
        <rFont val="Times New Roman"/>
        <family val="1"/>
        <charset val="204"/>
      </rPr>
      <t>м.Каховка вул. В.Куликовська,73</t>
    </r>
  </si>
  <si>
    <r>
      <t xml:space="preserve">Телефон                                        </t>
    </r>
    <r>
      <rPr>
        <i/>
        <sz val="12"/>
        <color theme="1"/>
        <rFont val="Times New Roman"/>
        <family val="1"/>
        <charset val="204"/>
      </rPr>
      <t xml:space="preserve"> (05536) 2-12-01</t>
    </r>
  </si>
  <si>
    <r>
      <t xml:space="preserve">Прізвище та ініціали керівника   </t>
    </r>
    <r>
      <rPr>
        <i/>
        <sz val="12"/>
        <color theme="1"/>
        <rFont val="Times New Roman"/>
        <family val="1"/>
        <charset val="204"/>
      </rPr>
      <t xml:space="preserve"> Антоненко О.А.</t>
    </r>
  </si>
  <si>
    <t>код рядка</t>
  </si>
  <si>
    <t>I. Формування фінансового результату підприємства</t>
  </si>
  <si>
    <t>1.1 Доходи від операційної діяльності (деталізація)</t>
  </si>
  <si>
    <t>Кошти з місцевих бюджетів за програмою підтримки</t>
  </si>
  <si>
    <t>дохід від реалізації необоротних активів</t>
  </si>
  <si>
    <t>Разом (сума рядків 100-140)</t>
  </si>
  <si>
    <t>1.2. Витрати</t>
  </si>
  <si>
    <t>Витрати на оплату праці</t>
  </si>
  <si>
    <t>Нарахування на оплату праці</t>
  </si>
  <si>
    <t>Медикаменти та перевязувальні матеріали</t>
  </si>
  <si>
    <t>Продукти харчування</t>
  </si>
  <si>
    <t>Оплата послуг (крім комунальних)</t>
  </si>
  <si>
    <t>Службові відрядження</t>
  </si>
  <si>
    <t>оплата теплопостачання</t>
  </si>
  <si>
    <t>оплата водопостачання та водовідведення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</si>
  <si>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</si>
  <si>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</si>
  <si>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</si>
  <si>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</si>
  <si>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</si>
  <si>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Амортизація</t>
  </si>
  <si>
    <t>Інші витрати (розшифрувати)</t>
  </si>
  <si>
    <t>1.3. Елементи операційних витрат</t>
  </si>
  <si>
    <t>Відрахування на соціальні заходи</t>
  </si>
  <si>
    <t>Інші операційні витрати</t>
  </si>
  <si>
    <t>Разом (сума рядків 400-440)</t>
  </si>
  <si>
    <t>1.4. Інвестиційна діяльність</t>
  </si>
  <si>
    <t>модернізація, модифікація (добудова, дообладнання, реконструкція) основних засобів</t>
  </si>
  <si>
    <t>капітальний ремонт</t>
  </si>
  <si>
    <t>1.5. Фінансова діяльність</t>
  </si>
  <si>
    <t>кредити</t>
  </si>
  <si>
    <t>позики</t>
  </si>
  <si>
    <t>депозити</t>
  </si>
  <si>
    <t>відсотки одержані</t>
  </si>
  <si>
    <t>Витрати від фінансової діяльності за зобовязаннями, у т.ч.:</t>
  </si>
  <si>
    <t>УСЬОГО ДОХОДІВ</t>
  </si>
  <si>
    <t>УСЬОГО ВИТРАТ</t>
  </si>
  <si>
    <t>ЧИСТИЙ ФІНАНСОВИЙ РЕЗУЛЬТАТ</t>
  </si>
  <si>
    <t>Напрямки розподілу чистого прибутку, в т.ч.: (розшифрувати)</t>
  </si>
  <si>
    <t>III. Додаткова інформація</t>
  </si>
  <si>
    <t>Штатна чисельність</t>
  </si>
  <si>
    <t>Вартість основних засобів</t>
  </si>
  <si>
    <t>Податкова заборгованість</t>
  </si>
  <si>
    <t>Неустойки (штрафи, пені)</t>
  </si>
  <si>
    <t>Дебіторська заборгованість</t>
  </si>
  <si>
    <t>Кредиторська заборгованість</t>
  </si>
  <si>
    <t>Директор</t>
  </si>
  <si>
    <t>_________________</t>
  </si>
  <si>
    <t>Антоненко О.А.</t>
  </si>
  <si>
    <t>підпис</t>
  </si>
  <si>
    <t xml:space="preserve">ЗВІТ ПРО ВИКОНАННЯ ФІНАНСОВОГО ПЛАНУ </t>
  </si>
  <si>
    <t>Факт наростаючим підсумком з початку року</t>
  </si>
  <si>
    <t>Звітний період (квартал, рік)</t>
  </si>
  <si>
    <t>Факт</t>
  </si>
  <si>
    <t>План</t>
  </si>
  <si>
    <t>рік</t>
  </si>
  <si>
    <t>Поточний</t>
  </si>
  <si>
    <t xml:space="preserve">Минулий </t>
  </si>
  <si>
    <t xml:space="preserve">Відхилення </t>
  </si>
  <si>
    <t xml:space="preserve"> +/-</t>
  </si>
  <si>
    <t>Виконання</t>
  </si>
  <si>
    <t>%</t>
  </si>
  <si>
    <t>Дохід (виручка) від реалізації продукції (товарів, робіт, послуг) (за  договором НСЗУ)</t>
  </si>
  <si>
    <t xml:space="preserve">Кошти з місцевих бюджетів </t>
  </si>
  <si>
    <t>за цільовими програмами, у т.ч.:</t>
  </si>
  <si>
    <t>дохід  від оренди активів</t>
  </si>
  <si>
    <t>дохів від платних послуг</t>
  </si>
  <si>
    <t>діяльності в т.ч.:</t>
  </si>
  <si>
    <t xml:space="preserve">Інші доходи від операційної </t>
  </si>
  <si>
    <t>Інші доходи (блаходійні внески, гранти,</t>
  </si>
  <si>
    <t>дарунки тощо) (розшифрувати)</t>
  </si>
  <si>
    <t xml:space="preserve">Обовязкові платежі до бюджетів </t>
  </si>
  <si>
    <t>усіх рівнів</t>
  </si>
  <si>
    <t>Предмети, матеріали, обладнання</t>
  </si>
  <si>
    <t>та інвентар</t>
  </si>
  <si>
    <t>260</t>
  </si>
  <si>
    <t>270</t>
  </si>
  <si>
    <t>280</t>
  </si>
  <si>
    <t>Оплата комунальних послуг та енергоносіїв, в тому числі</t>
  </si>
  <si>
    <t>281</t>
  </si>
  <si>
    <t>282</t>
  </si>
  <si>
    <t xml:space="preserve">оплата електроенергії </t>
  </si>
  <si>
    <t>283</t>
  </si>
  <si>
    <t>284</t>
  </si>
  <si>
    <t>285</t>
  </si>
  <si>
    <t>286</t>
  </si>
  <si>
    <t>290</t>
  </si>
  <si>
    <t>300</t>
  </si>
  <si>
    <t>310</t>
  </si>
  <si>
    <t>320</t>
  </si>
  <si>
    <t>Разом (сума рядків (200-320)</t>
  </si>
  <si>
    <t>330</t>
  </si>
  <si>
    <t>400</t>
  </si>
  <si>
    <t>Матеріальні витрати</t>
  </si>
  <si>
    <t>410</t>
  </si>
  <si>
    <t>Доходи від інвестиційної діяльності , у т.ч.</t>
  </si>
  <si>
    <t>Доходи з місцевого бюджету цільового фінансування по капітальних витратах</t>
  </si>
  <si>
    <t>Капітальні інвестиції усього, у т.ч.</t>
  </si>
  <si>
    <t>капітальне будивництво</t>
  </si>
  <si>
    <t>придбання (виготовлння) основих засобів</t>
  </si>
  <si>
    <t>придбання (виготовлння) інших необоротних матеріальних активів</t>
  </si>
  <si>
    <t>придбання (створення) нематеріальних активів)</t>
  </si>
  <si>
    <t>Доходи від фінансової діяльності та зобовязаннями, у т.ч:</t>
  </si>
  <si>
    <t>Інші надходження  (розшифрувати)</t>
  </si>
  <si>
    <t>II . Розподіл чистого прибутку</t>
  </si>
  <si>
    <t>Залишок нерозподіленого прибутку минулих періодів (непокритого сбитку)</t>
  </si>
  <si>
    <t xml:space="preserve">Забаргованість перед працівниками за заробітноюплатою </t>
  </si>
  <si>
    <t>Програма захисту населення в умовах спалаху гострої респіраторної хвороби COVID-19 спричиненої короновірусомSARS-CoV-2</t>
  </si>
  <si>
    <t>х</t>
  </si>
  <si>
    <t>Оновлення медичного обладнання та матеріально-технічної бази</t>
  </si>
  <si>
    <t>Рішенням _______сесії міської ради ________скликання                                              від ____ ____________№_____</t>
  </si>
  <si>
    <r>
      <t xml:space="preserve">Міський голова         ________________               </t>
    </r>
    <r>
      <rPr>
        <u/>
        <sz val="11"/>
        <color theme="1"/>
        <rFont val="Times New Roman"/>
        <family val="1"/>
        <charset val="204"/>
      </rPr>
      <t>Віталій Немерець</t>
    </r>
  </si>
  <si>
    <t>за 2020 рік</t>
  </si>
  <si>
    <r>
      <t xml:space="preserve">Підприємство     </t>
    </r>
    <r>
      <rPr>
        <b/>
        <i/>
        <sz val="12"/>
        <color theme="1"/>
        <rFont val="Times New Roman"/>
        <family val="1"/>
        <charset val="204"/>
      </rPr>
      <t xml:space="preserve">                            КНП "Каховський МЦПМСД"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</si>
</sst>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vertical="top"/>
    </xf>
    <xf numFmtId="0" fontId="3" fillId="0" borderId="1" xfId="0" applyFont="1" applyBorder="1"/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11" fillId="0" borderId="0" xfId="0" applyFont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3" fillId="0" borderId="6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0" fillId="0" borderId="0" xfId="0" applyBorder="1" applyAlignment="1">
      <alignment vertical="top"/>
    </xf>
    <xf numFmtId="0" fontId="2" fillId="0" borderId="13" xfId="0" applyFont="1" applyBorder="1" applyAlignment="1">
      <alignment wrapText="1"/>
    </xf>
    <xf numFmtId="0" fontId="3" fillId="0" borderId="0" xfId="0" applyFont="1" applyBorder="1" applyAlignment="1">
      <alignment vertical="top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/>
    <xf numFmtId="0" fontId="3" fillId="0" borderId="13" xfId="0" applyFont="1" applyBorder="1" applyAlignment="1"/>
    <xf numFmtId="0" fontId="3" fillId="0" borderId="14" xfId="0" applyFont="1" applyBorder="1" applyAlignment="1"/>
    <xf numFmtId="0" fontId="3" fillId="0" borderId="4" xfId="0" applyFont="1" applyBorder="1" applyAlignment="1"/>
    <xf numFmtId="0" fontId="3" fillId="0" borderId="1" xfId="0" applyFont="1" applyBorder="1" applyAlignment="1"/>
    <xf numFmtId="0" fontId="3" fillId="0" borderId="5" xfId="0" applyFont="1" applyBorder="1" applyAlignme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13" fillId="0" borderId="4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16" fillId="0" borderId="11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/>
    </xf>
    <xf numFmtId="164" fontId="16" fillId="2" borderId="6" xfId="0" applyNumberFormat="1" applyFont="1" applyFill="1" applyBorder="1" applyAlignment="1">
      <alignment horizontal="center"/>
    </xf>
    <xf numFmtId="1" fontId="16" fillId="2" borderId="6" xfId="0" applyNumberFormat="1" applyFont="1" applyFill="1" applyBorder="1" applyAlignment="1">
      <alignment horizont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wrapText="1"/>
    </xf>
    <xf numFmtId="0" fontId="3" fillId="0" borderId="6" xfId="0" applyNumberFormat="1" applyFont="1" applyBorder="1" applyAlignment="1">
      <alignment horizontal="center"/>
    </xf>
    <xf numFmtId="0" fontId="16" fillId="0" borderId="6" xfId="0" applyNumberFormat="1" applyFont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0" fillId="2" borderId="0" xfId="0" applyFill="1"/>
    <xf numFmtId="164" fontId="3" fillId="0" borderId="6" xfId="0" applyNumberFormat="1" applyFont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/>
    </xf>
    <xf numFmtId="164" fontId="12" fillId="0" borderId="1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 wrapText="1"/>
    </xf>
    <xf numFmtId="164" fontId="3" fillId="2" borderId="6" xfId="0" applyNumberFormat="1" applyFont="1" applyFill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164" fontId="0" fillId="0" borderId="0" xfId="0" applyNumberFormat="1"/>
    <xf numFmtId="164" fontId="3" fillId="2" borderId="6" xfId="0" applyNumberFormat="1" applyFont="1" applyFill="1" applyBorder="1" applyAlignment="1">
      <alignment horizontal="center" wrapText="1"/>
    </xf>
    <xf numFmtId="164" fontId="10" fillId="2" borderId="6" xfId="0" applyNumberFormat="1" applyFont="1" applyFill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wrapText="1"/>
    </xf>
    <xf numFmtId="0" fontId="16" fillId="0" borderId="9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20" fillId="0" borderId="7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0" fillId="0" borderId="9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2" fillId="0" borderId="9" xfId="0" applyFont="1" applyBorder="1" applyAlignment="1">
      <alignment horizontal="left" wrapText="1"/>
    </xf>
    <xf numFmtId="1" fontId="3" fillId="0" borderId="10" xfId="0" applyNumberFormat="1" applyFont="1" applyBorder="1" applyAlignment="1">
      <alignment horizontal="center" vertical="center"/>
    </xf>
    <xf numFmtId="0" fontId="0" fillId="0" borderId="11" xfId="0" applyBorder="1" applyAlignment="1"/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" fillId="2" borderId="7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/>
    <xf numFmtId="164" fontId="1" fillId="0" borderId="11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left" wrapText="1"/>
    </xf>
    <xf numFmtId="0" fontId="17" fillId="0" borderId="8" xfId="0" applyFont="1" applyBorder="1" applyAlignment="1">
      <alignment horizontal="left" wrapText="1"/>
    </xf>
    <xf numFmtId="0" fontId="17" fillId="0" borderId="9" xfId="0" applyFont="1" applyBorder="1" applyAlignment="1">
      <alignment horizontal="left"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1" fillId="0" borderId="6" xfId="0" applyFont="1" applyBorder="1" applyAlignment="1"/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0" fillId="0" borderId="6" xfId="0" applyFont="1" applyBorder="1" applyAlignment="1">
      <alignment horizontal="left"/>
    </xf>
    <xf numFmtId="0" fontId="3" fillId="0" borderId="10" xfId="0" applyFont="1" applyBorder="1" applyAlignment="1">
      <alignment horizontal="left" wrapText="1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64" fontId="1" fillId="0" borderId="6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15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Alignme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20" fillId="0" borderId="7" xfId="0" applyFont="1" applyBorder="1" applyAlignment="1">
      <alignment horizontal="center" wrapText="1"/>
    </xf>
    <xf numFmtId="0" fontId="20" fillId="0" borderId="8" xfId="0" applyFont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7" fillId="0" borderId="7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2" fillId="2" borderId="7" xfId="0" applyFont="1" applyFill="1" applyBorder="1" applyAlignment="1">
      <alignment horizontal="center" wrapText="1"/>
    </xf>
    <xf numFmtId="0" fontId="12" fillId="2" borderId="8" xfId="0" applyFont="1" applyFill="1" applyBorder="1" applyAlignment="1">
      <alignment horizontal="center" wrapText="1"/>
    </xf>
    <xf numFmtId="0" fontId="12" fillId="2" borderId="9" xfId="0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lef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6" fillId="0" borderId="9" xfId="0" applyFont="1" applyBorder="1" applyAlignment="1">
      <alignment horizontal="center" wrapText="1"/>
    </xf>
    <xf numFmtId="0" fontId="12" fillId="0" borderId="6" xfId="0" applyFont="1" applyBorder="1" applyAlignment="1">
      <alignment horizontal="center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4" fillId="0" borderId="10" xfId="0" applyFont="1" applyBorder="1" applyAlignment="1">
      <alignment horizontal="center" textRotation="90" wrapText="1"/>
    </xf>
    <xf numFmtId="0" fontId="14" fillId="0" borderId="15" xfId="0" applyFont="1" applyBorder="1" applyAlignment="1">
      <alignment horizontal="center" textRotation="90" wrapText="1"/>
    </xf>
    <xf numFmtId="0" fontId="14" fillId="0" borderId="11" xfId="0" applyFont="1" applyBorder="1" applyAlignment="1">
      <alignment horizontal="center" textRotation="90" wrapText="1"/>
    </xf>
    <xf numFmtId="0" fontId="11" fillId="0" borderId="0" xfId="0" applyFont="1" applyAlignment="1">
      <alignment horizontal="center" wrapText="1"/>
    </xf>
    <xf numFmtId="0" fontId="10" fillId="0" borderId="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8"/>
  <sheetViews>
    <sheetView tabSelected="1" zoomScaleNormal="100" workbookViewId="0">
      <selection activeCell="K27" sqref="K27"/>
    </sheetView>
  </sheetViews>
  <sheetFormatPr defaultRowHeight="14.4" x14ac:dyDescent="0.3"/>
  <cols>
    <col min="4" max="4" width="18.33203125" customWidth="1"/>
    <col min="6" max="6" width="15.44140625" customWidth="1"/>
    <col min="7" max="7" width="17.5546875" customWidth="1"/>
    <col min="8" max="8" width="14.33203125" customWidth="1"/>
    <col min="9" max="9" width="12" customWidth="1"/>
    <col min="10" max="10" width="14.88671875" customWidth="1"/>
    <col min="11" max="11" width="16.88671875" customWidth="1"/>
  </cols>
  <sheetData>
    <row r="1" spans="2:11" ht="44.25" customHeight="1" x14ac:dyDescent="0.3">
      <c r="G1" s="164"/>
      <c r="H1" s="164"/>
      <c r="I1" s="164"/>
      <c r="J1" s="164"/>
      <c r="K1" s="164"/>
    </row>
    <row r="2" spans="2:11" ht="14.25" customHeight="1" x14ac:dyDescent="0.3">
      <c r="G2" s="19"/>
      <c r="H2" s="19"/>
      <c r="I2" s="19"/>
      <c r="J2" s="19"/>
      <c r="K2" s="19"/>
    </row>
    <row r="3" spans="2:11" x14ac:dyDescent="0.3">
      <c r="B3" s="1"/>
      <c r="C3" s="1"/>
      <c r="D3" s="1"/>
      <c r="E3" s="1"/>
      <c r="F3" s="1"/>
      <c r="G3" s="2"/>
      <c r="H3" s="2"/>
      <c r="I3" s="2"/>
      <c r="J3" s="2"/>
      <c r="K3" s="1"/>
    </row>
    <row r="4" spans="2:11" ht="15" customHeight="1" x14ac:dyDescent="0.3">
      <c r="B4" s="165"/>
      <c r="C4" s="166"/>
      <c r="D4" s="166"/>
      <c r="E4" s="166"/>
      <c r="G4" s="21"/>
      <c r="H4" s="179" t="s">
        <v>0</v>
      </c>
      <c r="I4" s="179"/>
      <c r="J4" s="179"/>
      <c r="K4" s="180"/>
    </row>
    <row r="5" spans="2:11" ht="35.25" customHeight="1" x14ac:dyDescent="0.3">
      <c r="B5" s="167"/>
      <c r="C5" s="168"/>
      <c r="D5" s="168"/>
      <c r="E5" s="168"/>
      <c r="G5" s="181" t="s">
        <v>132</v>
      </c>
      <c r="H5" s="181"/>
      <c r="I5" s="181"/>
      <c r="J5" s="181"/>
      <c r="K5" s="182"/>
    </row>
    <row r="6" spans="2:11" ht="18.75" customHeight="1" x14ac:dyDescent="0.3">
      <c r="B6" s="167"/>
      <c r="C6" s="173"/>
      <c r="D6" s="174"/>
      <c r="E6" s="174"/>
      <c r="G6" s="22" t="s">
        <v>133</v>
      </c>
      <c r="H6" s="22"/>
      <c r="J6" s="22"/>
      <c r="K6" s="22"/>
    </row>
    <row r="7" spans="2:11" x14ac:dyDescent="0.3">
      <c r="B7" s="175"/>
      <c r="C7" s="176"/>
      <c r="D7" s="176"/>
      <c r="E7" s="177"/>
      <c r="F7" s="3"/>
      <c r="G7" s="4"/>
      <c r="H7" s="176" t="s">
        <v>1</v>
      </c>
      <c r="I7" s="176"/>
      <c r="J7" s="176" t="s">
        <v>2</v>
      </c>
      <c r="K7" s="178"/>
    </row>
    <row r="8" spans="2:11" x14ac:dyDescent="0.3">
      <c r="B8" s="5"/>
      <c r="C8" s="5"/>
      <c r="D8" s="5"/>
      <c r="E8" s="6"/>
      <c r="F8" s="5"/>
      <c r="H8" s="7"/>
      <c r="I8" s="7"/>
      <c r="J8" s="20"/>
      <c r="K8" s="20"/>
    </row>
    <row r="9" spans="2:11" x14ac:dyDescent="0.3">
      <c r="B9" s="5"/>
      <c r="C9" s="5"/>
      <c r="D9" s="5"/>
      <c r="E9" s="6"/>
      <c r="F9" s="5"/>
      <c r="H9" s="7"/>
      <c r="I9" s="7"/>
      <c r="J9" s="20"/>
      <c r="K9" s="20"/>
    </row>
    <row r="10" spans="2:11" x14ac:dyDescent="0.3">
      <c r="B10" s="5"/>
      <c r="C10" s="5"/>
      <c r="D10" s="5"/>
      <c r="E10" s="6"/>
      <c r="F10" s="5"/>
      <c r="H10" s="7"/>
      <c r="I10" s="7"/>
      <c r="J10" s="20"/>
      <c r="K10" s="20"/>
    </row>
    <row r="11" spans="2:11" x14ac:dyDescent="0.3">
      <c r="B11" s="171"/>
      <c r="C11" s="171"/>
      <c r="D11" s="171"/>
      <c r="E11" s="171"/>
      <c r="F11" s="171"/>
      <c r="G11" s="171"/>
      <c r="H11" s="171"/>
      <c r="I11" s="172" t="s">
        <v>3</v>
      </c>
      <c r="J11" s="172"/>
      <c r="K11" s="172"/>
    </row>
    <row r="12" spans="2:11" ht="16.2" x14ac:dyDescent="0.35">
      <c r="B12" s="169" t="s">
        <v>135</v>
      </c>
      <c r="C12" s="169"/>
      <c r="D12" s="169"/>
      <c r="E12" s="169"/>
      <c r="F12" s="169"/>
      <c r="G12" s="169"/>
      <c r="H12" s="169"/>
      <c r="I12" s="170" t="s">
        <v>4</v>
      </c>
      <c r="J12" s="170"/>
      <c r="K12" s="9">
        <v>38740016</v>
      </c>
    </row>
    <row r="13" spans="2:11" ht="15.6" x14ac:dyDescent="0.3">
      <c r="B13" s="169" t="s">
        <v>5</v>
      </c>
      <c r="C13" s="169"/>
      <c r="D13" s="169"/>
      <c r="E13" s="169"/>
      <c r="F13" s="169"/>
      <c r="G13" s="169"/>
      <c r="H13" s="169"/>
      <c r="I13" s="170" t="s">
        <v>6</v>
      </c>
      <c r="J13" s="170"/>
      <c r="K13" s="9">
        <v>150</v>
      </c>
    </row>
    <row r="14" spans="2:11" ht="15.6" x14ac:dyDescent="0.3">
      <c r="B14" s="169" t="s">
        <v>7</v>
      </c>
      <c r="C14" s="169"/>
      <c r="D14" s="169"/>
      <c r="E14" s="169"/>
      <c r="F14" s="169"/>
      <c r="G14" s="169"/>
      <c r="H14" s="169"/>
      <c r="I14" s="170" t="s">
        <v>8</v>
      </c>
      <c r="J14" s="170"/>
      <c r="K14" s="9">
        <v>6510400000</v>
      </c>
    </row>
    <row r="15" spans="2:11" ht="16.2" x14ac:dyDescent="0.35">
      <c r="B15" s="169" t="s">
        <v>9</v>
      </c>
      <c r="C15" s="169"/>
      <c r="D15" s="169"/>
      <c r="E15" s="169"/>
      <c r="F15" s="169"/>
      <c r="G15" s="169"/>
      <c r="H15" s="169"/>
      <c r="I15" s="170" t="s">
        <v>10</v>
      </c>
      <c r="J15" s="170"/>
      <c r="K15" s="9"/>
    </row>
    <row r="16" spans="2:11" ht="15.6" x14ac:dyDescent="0.3">
      <c r="B16" s="169" t="s">
        <v>11</v>
      </c>
      <c r="C16" s="169"/>
      <c r="D16" s="169"/>
      <c r="E16" s="169"/>
      <c r="F16" s="169"/>
      <c r="G16" s="169"/>
      <c r="H16" s="169"/>
      <c r="I16" s="170" t="s">
        <v>12</v>
      </c>
      <c r="J16" s="170"/>
      <c r="K16" s="9"/>
    </row>
    <row r="17" spans="2:11" ht="15.6" x14ac:dyDescent="0.3">
      <c r="B17" s="169" t="s">
        <v>13</v>
      </c>
      <c r="C17" s="169"/>
      <c r="D17" s="169"/>
      <c r="E17" s="169"/>
      <c r="F17" s="169"/>
      <c r="G17" s="169"/>
      <c r="H17" s="169"/>
      <c r="I17" s="170" t="s">
        <v>14</v>
      </c>
      <c r="J17" s="170"/>
      <c r="K17" s="9" t="s">
        <v>15</v>
      </c>
    </row>
    <row r="18" spans="2:11" ht="15.6" x14ac:dyDescent="0.3">
      <c r="B18" s="169" t="s">
        <v>16</v>
      </c>
      <c r="C18" s="169"/>
      <c r="D18" s="169"/>
      <c r="E18" s="169"/>
      <c r="F18" s="169"/>
      <c r="G18" s="169"/>
      <c r="H18" s="169"/>
      <c r="I18" s="131"/>
      <c r="J18" s="131"/>
      <c r="K18" s="8"/>
    </row>
    <row r="19" spans="2:11" ht="15.6" x14ac:dyDescent="0.3">
      <c r="B19" s="169" t="s">
        <v>17</v>
      </c>
      <c r="C19" s="169"/>
      <c r="D19" s="169"/>
      <c r="E19" s="169"/>
      <c r="F19" s="169"/>
      <c r="G19" s="169"/>
      <c r="H19" s="169"/>
      <c r="I19" s="131"/>
      <c r="J19" s="131"/>
      <c r="K19" s="8"/>
    </row>
    <row r="20" spans="2:11" ht="15.6" x14ac:dyDescent="0.3">
      <c r="B20" s="200" t="s">
        <v>18</v>
      </c>
      <c r="C20" s="200"/>
      <c r="D20" s="200"/>
      <c r="E20" s="200"/>
      <c r="F20" s="200"/>
      <c r="G20" s="200"/>
      <c r="H20" s="200"/>
      <c r="I20" s="131"/>
      <c r="J20" s="131"/>
      <c r="K20" s="9">
        <v>187</v>
      </c>
    </row>
    <row r="21" spans="2:11" ht="15.6" x14ac:dyDescent="0.3">
      <c r="B21" s="169" t="s">
        <v>19</v>
      </c>
      <c r="C21" s="169"/>
      <c r="D21" s="169"/>
      <c r="E21" s="169"/>
      <c r="F21" s="169"/>
      <c r="G21" s="169"/>
      <c r="H21" s="169"/>
      <c r="I21" s="131"/>
      <c r="J21" s="131"/>
      <c r="K21" s="8"/>
    </row>
    <row r="22" spans="2:11" ht="15.6" x14ac:dyDescent="0.3">
      <c r="B22" s="169" t="s">
        <v>20</v>
      </c>
      <c r="C22" s="169"/>
      <c r="D22" s="169"/>
      <c r="E22" s="169"/>
      <c r="F22" s="169"/>
      <c r="G22" s="169"/>
      <c r="H22" s="169"/>
      <c r="I22" s="131"/>
      <c r="J22" s="131"/>
      <c r="K22" s="8"/>
    </row>
    <row r="23" spans="2:11" ht="15.6" x14ac:dyDescent="0.3">
      <c r="B23" s="169" t="s">
        <v>21</v>
      </c>
      <c r="C23" s="169"/>
      <c r="D23" s="169"/>
      <c r="E23" s="169"/>
      <c r="F23" s="169"/>
      <c r="G23" s="169"/>
      <c r="H23" s="169"/>
      <c r="I23" s="131"/>
      <c r="J23" s="131"/>
      <c r="K23" s="8"/>
    </row>
    <row r="25" spans="2:11" ht="20.399999999999999" x14ac:dyDescent="0.35">
      <c r="B25" s="199" t="s">
        <v>72</v>
      </c>
      <c r="C25" s="199"/>
      <c r="D25" s="199"/>
      <c r="E25" s="199"/>
      <c r="F25" s="199"/>
      <c r="G25" s="199"/>
      <c r="H25" s="199"/>
      <c r="I25" s="199"/>
      <c r="J25" s="199"/>
      <c r="K25" s="199"/>
    </row>
    <row r="26" spans="2:11" ht="20.399999999999999" x14ac:dyDescent="0.35">
      <c r="B26" s="14"/>
      <c r="C26" s="14"/>
      <c r="D26" s="199" t="s">
        <v>134</v>
      </c>
      <c r="E26" s="199"/>
      <c r="F26" s="199"/>
      <c r="G26" s="199"/>
      <c r="H26" s="199"/>
      <c r="I26" s="199"/>
      <c r="J26" s="14"/>
      <c r="K26" s="14"/>
    </row>
    <row r="27" spans="2:11" ht="20.399999999999999" x14ac:dyDescent="0.35">
      <c r="B27" s="14"/>
      <c r="C27" s="14"/>
      <c r="D27" s="14"/>
      <c r="E27" s="14"/>
      <c r="F27" s="14"/>
      <c r="G27" s="14"/>
      <c r="H27" s="14"/>
      <c r="I27" s="14"/>
      <c r="J27" s="14"/>
      <c r="K27" s="14"/>
    </row>
    <row r="28" spans="2:11" ht="33" customHeight="1" x14ac:dyDescent="0.3">
      <c r="B28" s="187"/>
      <c r="C28" s="188"/>
      <c r="D28" s="189"/>
      <c r="E28" s="196" t="s">
        <v>22</v>
      </c>
      <c r="F28" s="183" t="s">
        <v>73</v>
      </c>
      <c r="G28" s="185"/>
      <c r="H28" s="183" t="s">
        <v>74</v>
      </c>
      <c r="I28" s="184"/>
      <c r="J28" s="184"/>
      <c r="K28" s="185"/>
    </row>
    <row r="29" spans="2:11" ht="14.25" customHeight="1" x14ac:dyDescent="0.3">
      <c r="B29" s="190"/>
      <c r="C29" s="191"/>
      <c r="D29" s="192"/>
      <c r="E29" s="197"/>
      <c r="F29" s="15" t="s">
        <v>79</v>
      </c>
      <c r="G29" s="15" t="s">
        <v>78</v>
      </c>
      <c r="H29" s="15" t="s">
        <v>76</v>
      </c>
      <c r="I29" s="15" t="s">
        <v>75</v>
      </c>
      <c r="J29" s="15" t="s">
        <v>80</v>
      </c>
      <c r="K29" s="15" t="s">
        <v>82</v>
      </c>
    </row>
    <row r="30" spans="2:11" x14ac:dyDescent="0.3">
      <c r="B30" s="193"/>
      <c r="C30" s="194"/>
      <c r="D30" s="195"/>
      <c r="E30" s="198"/>
      <c r="F30" s="16" t="s">
        <v>77</v>
      </c>
      <c r="G30" s="16" t="s">
        <v>77</v>
      </c>
      <c r="H30" s="17"/>
      <c r="I30" s="17"/>
      <c r="J30" s="16" t="s">
        <v>81</v>
      </c>
      <c r="K30" s="16" t="s">
        <v>83</v>
      </c>
    </row>
    <row r="31" spans="2:11" ht="15.6" x14ac:dyDescent="0.3">
      <c r="B31" s="186" t="s">
        <v>23</v>
      </c>
      <c r="C31" s="186"/>
      <c r="D31" s="186"/>
      <c r="E31" s="186"/>
      <c r="F31" s="186"/>
      <c r="G31" s="186"/>
      <c r="H31" s="186"/>
      <c r="I31" s="186"/>
      <c r="J31" s="186"/>
      <c r="K31" s="186"/>
    </row>
    <row r="32" spans="2:11" ht="17.399999999999999" x14ac:dyDescent="0.3">
      <c r="B32" s="135" t="s">
        <v>24</v>
      </c>
      <c r="C32" s="135"/>
      <c r="D32" s="135"/>
      <c r="E32" s="135"/>
      <c r="F32" s="135"/>
      <c r="G32" s="135"/>
      <c r="H32" s="135"/>
      <c r="I32" s="135"/>
      <c r="J32" s="135"/>
      <c r="K32" s="135"/>
    </row>
    <row r="33" spans="2:11" ht="48" customHeight="1" x14ac:dyDescent="0.3">
      <c r="B33" s="91" t="s">
        <v>84</v>
      </c>
      <c r="C33" s="92"/>
      <c r="D33" s="93"/>
      <c r="E33" s="18">
        <v>100</v>
      </c>
      <c r="F33" s="56">
        <v>26148.799999999999</v>
      </c>
      <c r="G33" s="56">
        <v>29063</v>
      </c>
      <c r="H33" s="56">
        <v>29063</v>
      </c>
      <c r="I33" s="56">
        <v>26277.3</v>
      </c>
      <c r="J33" s="56">
        <f>I33-H33</f>
        <v>-2785.7000000000007</v>
      </c>
      <c r="K33" s="56">
        <f>I33/H33*100</f>
        <v>90.41496060282833</v>
      </c>
    </row>
    <row r="34" spans="2:11" ht="29.25" customHeight="1" x14ac:dyDescent="0.3">
      <c r="B34" s="136" t="s">
        <v>25</v>
      </c>
      <c r="C34" s="136"/>
      <c r="D34" s="136"/>
      <c r="E34" s="18">
        <v>110</v>
      </c>
      <c r="F34" s="56">
        <v>7303.5</v>
      </c>
      <c r="G34" s="56">
        <v>7404.7</v>
      </c>
      <c r="H34" s="56">
        <v>7404.7</v>
      </c>
      <c r="I34" s="56">
        <v>5112</v>
      </c>
      <c r="J34" s="56">
        <f>I34-H34</f>
        <v>-2292.6999999999998</v>
      </c>
      <c r="K34" s="56">
        <f>I34/H34*100</f>
        <v>69.03723310870123</v>
      </c>
    </row>
    <row r="35" spans="2:11" ht="15" customHeight="1" x14ac:dyDescent="0.3">
      <c r="B35" s="24" t="s">
        <v>85</v>
      </c>
      <c r="C35" s="25"/>
      <c r="D35" s="26"/>
      <c r="E35" s="143">
        <v>120</v>
      </c>
      <c r="F35" s="142">
        <v>0</v>
      </c>
      <c r="G35" s="142">
        <f>G37</f>
        <v>323</v>
      </c>
      <c r="H35" s="142">
        <f>H37</f>
        <v>323</v>
      </c>
      <c r="I35" s="142">
        <f>I37</f>
        <v>323</v>
      </c>
      <c r="J35" s="142">
        <f>I35-H35</f>
        <v>0</v>
      </c>
      <c r="K35" s="142">
        <f>I35/H35*100</f>
        <v>100</v>
      </c>
    </row>
    <row r="36" spans="2:11" ht="15" customHeight="1" x14ac:dyDescent="0.3">
      <c r="B36" s="27" t="s">
        <v>86</v>
      </c>
      <c r="C36" s="28"/>
      <c r="D36" s="29"/>
      <c r="E36" s="143"/>
      <c r="F36" s="142"/>
      <c r="G36" s="142"/>
      <c r="H36" s="142"/>
      <c r="I36" s="142"/>
      <c r="J36" s="142"/>
      <c r="K36" s="142"/>
    </row>
    <row r="37" spans="2:11" ht="52.8" customHeight="1" x14ac:dyDescent="0.3">
      <c r="B37" s="91" t="s">
        <v>129</v>
      </c>
      <c r="C37" s="92"/>
      <c r="D37" s="93"/>
      <c r="E37" s="30">
        <v>121</v>
      </c>
      <c r="F37" s="69">
        <v>0</v>
      </c>
      <c r="G37" s="57">
        <v>323</v>
      </c>
      <c r="H37" s="66">
        <v>323</v>
      </c>
      <c r="I37" s="57">
        <v>323</v>
      </c>
      <c r="J37" s="69">
        <f>I37-H37</f>
        <v>0</v>
      </c>
      <c r="K37" s="57">
        <f>I37/H37*100</f>
        <v>100</v>
      </c>
    </row>
    <row r="38" spans="2:11" ht="15.75" customHeight="1" x14ac:dyDescent="0.3">
      <c r="B38" s="137" t="s">
        <v>90</v>
      </c>
      <c r="C38" s="138"/>
      <c r="D38" s="138"/>
      <c r="E38" s="30">
        <v>130</v>
      </c>
      <c r="F38" s="122">
        <f>F40+F41+F42</f>
        <v>17.899999999999999</v>
      </c>
      <c r="G38" s="122">
        <f>G40+G41+G42</f>
        <v>4.2</v>
      </c>
      <c r="H38" s="122">
        <f>H40+H41+H42</f>
        <v>4.2</v>
      </c>
      <c r="I38" s="122">
        <f>I40+I41+I42</f>
        <v>31.2</v>
      </c>
      <c r="J38" s="122">
        <f>I38-H38</f>
        <v>27</v>
      </c>
      <c r="K38" s="122">
        <f>I38/H38*100</f>
        <v>742.85714285714278</v>
      </c>
    </row>
    <row r="39" spans="2:11" ht="15" customHeight="1" x14ac:dyDescent="0.3">
      <c r="B39" s="140" t="s">
        <v>89</v>
      </c>
      <c r="C39" s="141"/>
      <c r="D39" s="141"/>
      <c r="E39" s="31"/>
      <c r="F39" s="124"/>
      <c r="G39" s="124"/>
      <c r="H39" s="124"/>
      <c r="I39" s="124"/>
      <c r="J39" s="124"/>
      <c r="K39" s="124"/>
    </row>
    <row r="40" spans="2:11" ht="17.25" customHeight="1" x14ac:dyDescent="0.3">
      <c r="B40" s="132" t="s">
        <v>87</v>
      </c>
      <c r="C40" s="133"/>
      <c r="D40" s="134"/>
      <c r="E40" s="31">
        <v>131</v>
      </c>
      <c r="F40" s="70">
        <v>17.899999999999999</v>
      </c>
      <c r="G40" s="58">
        <v>0</v>
      </c>
      <c r="H40" s="67">
        <v>0</v>
      </c>
      <c r="I40" s="58">
        <v>0</v>
      </c>
      <c r="J40" s="70">
        <v>0</v>
      </c>
      <c r="K40" s="58">
        <v>0</v>
      </c>
    </row>
    <row r="41" spans="2:11" ht="15.75" customHeight="1" x14ac:dyDescent="0.3">
      <c r="B41" s="132" t="s">
        <v>88</v>
      </c>
      <c r="C41" s="133"/>
      <c r="D41" s="134"/>
      <c r="E41" s="23">
        <v>132</v>
      </c>
      <c r="F41" s="71">
        <v>0</v>
      </c>
      <c r="G41" s="59">
        <v>0</v>
      </c>
      <c r="H41" s="68">
        <v>0</v>
      </c>
      <c r="I41" s="59">
        <v>26.4</v>
      </c>
      <c r="J41" s="71">
        <f>I41-H41</f>
        <v>26.4</v>
      </c>
      <c r="K41" s="59">
        <f>I41/J41*100</f>
        <v>100</v>
      </c>
    </row>
    <row r="42" spans="2:11" ht="16.5" customHeight="1" x14ac:dyDescent="0.3">
      <c r="B42" s="137" t="s">
        <v>26</v>
      </c>
      <c r="C42" s="138"/>
      <c r="D42" s="139"/>
      <c r="E42" s="30">
        <v>133</v>
      </c>
      <c r="F42" s="69">
        <v>0</v>
      </c>
      <c r="G42" s="57">
        <v>4.2</v>
      </c>
      <c r="H42" s="66">
        <v>4.2</v>
      </c>
      <c r="I42" s="57">
        <v>4.8</v>
      </c>
      <c r="J42" s="69">
        <f>I42-H42</f>
        <v>0.59999999999999964</v>
      </c>
      <c r="K42" s="57">
        <f>I42/H42*100</f>
        <v>114.28571428571428</v>
      </c>
    </row>
    <row r="43" spans="2:11" ht="15.75" customHeight="1" x14ac:dyDescent="0.3">
      <c r="B43" s="137" t="s">
        <v>91</v>
      </c>
      <c r="C43" s="138"/>
      <c r="D43" s="138"/>
      <c r="E43" s="32">
        <v>140</v>
      </c>
      <c r="F43" s="122">
        <v>1239.4000000000001</v>
      </c>
      <c r="G43" s="122">
        <v>127.2</v>
      </c>
      <c r="H43" s="122">
        <v>127.2</v>
      </c>
      <c r="I43" s="122">
        <v>255.6</v>
      </c>
      <c r="J43" s="122">
        <f>I43-H43</f>
        <v>128.39999999999998</v>
      </c>
      <c r="K43" s="122">
        <f>I43/H43*100</f>
        <v>200.9433962264151</v>
      </c>
    </row>
    <row r="44" spans="2:11" ht="15" customHeight="1" x14ac:dyDescent="0.3">
      <c r="B44" s="102" t="s">
        <v>92</v>
      </c>
      <c r="C44" s="103"/>
      <c r="D44" s="103"/>
      <c r="E44" s="33"/>
      <c r="F44" s="124"/>
      <c r="G44" s="124"/>
      <c r="H44" s="124"/>
      <c r="I44" s="124"/>
      <c r="J44" s="124"/>
      <c r="K44" s="124"/>
    </row>
    <row r="45" spans="2:11" ht="15.6" x14ac:dyDescent="0.3">
      <c r="B45" s="104" t="s">
        <v>27</v>
      </c>
      <c r="C45" s="105"/>
      <c r="D45" s="106"/>
      <c r="E45" s="39">
        <v>150</v>
      </c>
      <c r="F45" s="54">
        <f t="shared" ref="F45" si="0">F33+F34+F35+F38+F43</f>
        <v>34709.600000000006</v>
      </c>
      <c r="G45" s="54">
        <f>G33+G34+G35+G38+G43</f>
        <v>36922.099999999991</v>
      </c>
      <c r="H45" s="54">
        <f>H33+H34+H35+H38+H43</f>
        <v>36922.099999999991</v>
      </c>
      <c r="I45" s="54">
        <f t="shared" ref="I45:J45" si="1">I33+I34+I35+I38+I43</f>
        <v>31999.1</v>
      </c>
      <c r="J45" s="54">
        <f>J33+J34+J35+J38+J43</f>
        <v>-4923.0000000000009</v>
      </c>
      <c r="K45" s="54" t="s">
        <v>130</v>
      </c>
    </row>
    <row r="46" spans="2:11" ht="17.399999999999999" x14ac:dyDescent="0.3">
      <c r="B46" s="88" t="s">
        <v>28</v>
      </c>
      <c r="C46" s="89"/>
      <c r="D46" s="89"/>
      <c r="E46" s="89"/>
      <c r="F46" s="89"/>
      <c r="G46" s="89"/>
      <c r="H46" s="89"/>
      <c r="I46" s="89"/>
      <c r="J46" s="89"/>
      <c r="K46" s="90"/>
    </row>
    <row r="47" spans="2:11" ht="15.6" x14ac:dyDescent="0.3">
      <c r="B47" s="91" t="s">
        <v>29</v>
      </c>
      <c r="C47" s="92"/>
      <c r="D47" s="93"/>
      <c r="E47" s="36">
        <v>200</v>
      </c>
      <c r="F47" s="59">
        <v>22508.5</v>
      </c>
      <c r="G47" s="59">
        <v>21483.3</v>
      </c>
      <c r="H47" s="86">
        <v>21483.3</v>
      </c>
      <c r="I47" s="59">
        <v>21483.200000000001</v>
      </c>
      <c r="J47" s="59">
        <f>I47-H47</f>
        <v>-9.9999999998544808E-2</v>
      </c>
      <c r="K47" s="59">
        <f>I47/H47*100</f>
        <v>99.999534522163742</v>
      </c>
    </row>
    <row r="48" spans="2:11" ht="15.6" x14ac:dyDescent="0.3">
      <c r="B48" s="107" t="s">
        <v>30</v>
      </c>
      <c r="C48" s="108"/>
      <c r="D48" s="109"/>
      <c r="E48" s="37">
        <v>210</v>
      </c>
      <c r="F48" s="57">
        <v>4937.8</v>
      </c>
      <c r="G48" s="57">
        <v>4939</v>
      </c>
      <c r="H48" s="87">
        <v>4939</v>
      </c>
      <c r="I48" s="57">
        <v>4739.3999999999996</v>
      </c>
      <c r="J48" s="71">
        <f>I48-H48</f>
        <v>-199.60000000000036</v>
      </c>
      <c r="K48" s="57">
        <f>I48/H48*100</f>
        <v>95.958696092326377</v>
      </c>
    </row>
    <row r="49" spans="2:11" ht="15" customHeight="1" x14ac:dyDescent="0.3">
      <c r="B49" s="107" t="s">
        <v>93</v>
      </c>
      <c r="C49" s="108"/>
      <c r="D49" s="109"/>
      <c r="E49" s="37">
        <v>220</v>
      </c>
      <c r="F49" s="122">
        <v>5</v>
      </c>
      <c r="G49" s="122">
        <v>5</v>
      </c>
      <c r="H49" s="122">
        <v>5</v>
      </c>
      <c r="I49" s="122">
        <v>7.7</v>
      </c>
      <c r="J49" s="122">
        <f>I49-H49</f>
        <v>2.7</v>
      </c>
      <c r="K49" s="122">
        <f>I49/H49*100</f>
        <v>154</v>
      </c>
    </row>
    <row r="50" spans="2:11" ht="15" customHeight="1" x14ac:dyDescent="0.3">
      <c r="B50" s="102" t="s">
        <v>94</v>
      </c>
      <c r="C50" s="103"/>
      <c r="D50" s="110"/>
      <c r="E50" s="38"/>
      <c r="F50" s="124"/>
      <c r="G50" s="124"/>
      <c r="H50" s="124"/>
      <c r="I50" s="124"/>
      <c r="J50" s="124"/>
      <c r="K50" s="124"/>
    </row>
    <row r="51" spans="2:11" ht="15" customHeight="1" x14ac:dyDescent="0.3">
      <c r="B51" s="111" t="s">
        <v>95</v>
      </c>
      <c r="C51" s="112"/>
      <c r="D51" s="113"/>
      <c r="E51" s="100">
        <v>230</v>
      </c>
      <c r="F51" s="122">
        <v>1804.6</v>
      </c>
      <c r="G51" s="122">
        <v>1460.9</v>
      </c>
      <c r="H51" s="122">
        <v>1460.9</v>
      </c>
      <c r="I51" s="122">
        <v>794.8</v>
      </c>
      <c r="J51" s="122">
        <f>I51-H51</f>
        <v>-666.10000000000014</v>
      </c>
      <c r="K51" s="122">
        <f>I51/H51*100</f>
        <v>54.404818947224307</v>
      </c>
    </row>
    <row r="52" spans="2:11" ht="15.6" x14ac:dyDescent="0.3">
      <c r="B52" s="155" t="s">
        <v>96</v>
      </c>
      <c r="C52" s="156"/>
      <c r="D52" s="157"/>
      <c r="E52" s="101"/>
      <c r="F52" s="123"/>
      <c r="G52" s="123"/>
      <c r="H52" s="123"/>
      <c r="I52" s="123"/>
      <c r="J52" s="123"/>
      <c r="K52" s="123"/>
    </row>
    <row r="53" spans="2:11" ht="31.5" customHeight="1" x14ac:dyDescent="0.3">
      <c r="B53" s="91" t="s">
        <v>31</v>
      </c>
      <c r="C53" s="92"/>
      <c r="D53" s="93"/>
      <c r="E53" s="38">
        <v>240</v>
      </c>
      <c r="F53" s="58">
        <v>1089.0999999999999</v>
      </c>
      <c r="G53" s="58">
        <v>1657.3</v>
      </c>
      <c r="H53" s="81">
        <v>1657.3</v>
      </c>
      <c r="I53" s="58">
        <v>1487</v>
      </c>
      <c r="J53" s="58">
        <f>I53-H53</f>
        <v>-170.29999999999995</v>
      </c>
      <c r="K53" s="58">
        <f>I53/H53*100</f>
        <v>89.724250286610754</v>
      </c>
    </row>
    <row r="54" spans="2:11" ht="15.6" x14ac:dyDescent="0.3">
      <c r="B54" s="91" t="s">
        <v>32</v>
      </c>
      <c r="C54" s="92"/>
      <c r="D54" s="93"/>
      <c r="E54" s="34">
        <v>250</v>
      </c>
      <c r="F54" s="59">
        <v>5.8</v>
      </c>
      <c r="G54" s="59">
        <v>17.2</v>
      </c>
      <c r="H54" s="68">
        <v>17.2</v>
      </c>
      <c r="I54" s="80">
        <v>43.7</v>
      </c>
      <c r="J54" s="59">
        <f>H54-I54</f>
        <v>-26.500000000000004</v>
      </c>
      <c r="K54" s="59">
        <f>I54/H54*100</f>
        <v>254.06976744186048</v>
      </c>
    </row>
    <row r="55" spans="2:11" ht="15.6" x14ac:dyDescent="0.3">
      <c r="B55" s="91" t="s">
        <v>33</v>
      </c>
      <c r="C55" s="92"/>
      <c r="D55" s="93"/>
      <c r="E55" s="43" t="s">
        <v>97</v>
      </c>
      <c r="F55" s="59">
        <v>888.9</v>
      </c>
      <c r="G55" s="59">
        <v>1239.3</v>
      </c>
      <c r="H55" s="82">
        <v>1239.3</v>
      </c>
      <c r="I55" s="59">
        <v>725.3</v>
      </c>
      <c r="J55" s="59">
        <f>I55-H55</f>
        <v>-514</v>
      </c>
      <c r="K55" s="59">
        <f>I55/H55*100</f>
        <v>58.52497377551844</v>
      </c>
    </row>
    <row r="56" spans="2:11" ht="15.6" x14ac:dyDescent="0.3">
      <c r="B56" s="91" t="s">
        <v>34</v>
      </c>
      <c r="C56" s="92"/>
      <c r="D56" s="93"/>
      <c r="E56" s="43" t="s">
        <v>98</v>
      </c>
      <c r="F56" s="59">
        <v>77.3</v>
      </c>
      <c r="G56" s="59">
        <v>100</v>
      </c>
      <c r="H56" s="68">
        <v>100</v>
      </c>
      <c r="I56" s="59">
        <v>34.5</v>
      </c>
      <c r="J56" s="59">
        <f>I56-H56</f>
        <v>-65.5</v>
      </c>
      <c r="K56" s="59">
        <f>I56/H56*100</f>
        <v>34.5</v>
      </c>
    </row>
    <row r="57" spans="2:11" ht="30" customHeight="1" x14ac:dyDescent="0.3">
      <c r="B57" s="91" t="s">
        <v>100</v>
      </c>
      <c r="C57" s="92"/>
      <c r="D57" s="93"/>
      <c r="E57" s="43" t="s">
        <v>99</v>
      </c>
      <c r="F57" s="60">
        <f>F58+F59+F60+F61+F62</f>
        <v>1121.7</v>
      </c>
      <c r="G57" s="60">
        <f>G58+G59+G60+G61+G62</f>
        <v>1055</v>
      </c>
      <c r="H57" s="60">
        <f>H58+H59+H60+H61+H62</f>
        <v>1055</v>
      </c>
      <c r="I57" s="60">
        <f>I58+I59+I60+I61+I62+I63</f>
        <v>708.49999999999989</v>
      </c>
      <c r="J57" s="60">
        <f>J58+J59+J60+J61+J62+J63</f>
        <v>-346.50000000000006</v>
      </c>
      <c r="K57" s="60" t="s">
        <v>130</v>
      </c>
    </row>
    <row r="58" spans="2:11" ht="15.6" x14ac:dyDescent="0.3">
      <c r="B58" s="125" t="s">
        <v>35</v>
      </c>
      <c r="C58" s="126"/>
      <c r="D58" s="127"/>
      <c r="E58" s="43" t="s">
        <v>101</v>
      </c>
      <c r="F58" s="59">
        <v>109.5</v>
      </c>
      <c r="G58" s="86">
        <v>0</v>
      </c>
      <c r="H58" s="59">
        <v>0</v>
      </c>
      <c r="I58" s="59">
        <v>0</v>
      </c>
      <c r="J58" s="59">
        <v>0</v>
      </c>
      <c r="K58" s="59">
        <v>0</v>
      </c>
    </row>
    <row r="59" spans="2:11" ht="27.75" customHeight="1" x14ac:dyDescent="0.3">
      <c r="B59" s="125" t="s">
        <v>36</v>
      </c>
      <c r="C59" s="92"/>
      <c r="D59" s="93"/>
      <c r="E59" s="43" t="s">
        <v>102</v>
      </c>
      <c r="F59" s="59">
        <v>47.6</v>
      </c>
      <c r="G59" s="59">
        <v>60</v>
      </c>
      <c r="H59" s="68">
        <v>60</v>
      </c>
      <c r="I59" s="59">
        <v>40.4</v>
      </c>
      <c r="J59" s="59">
        <f>I59-H59</f>
        <v>-19.600000000000001</v>
      </c>
      <c r="K59" s="59">
        <f>I59/H59*100</f>
        <v>67.333333333333329</v>
      </c>
    </row>
    <row r="60" spans="2:11" ht="15.6" x14ac:dyDescent="0.3">
      <c r="B60" s="125" t="s">
        <v>103</v>
      </c>
      <c r="C60" s="126"/>
      <c r="D60" s="127"/>
      <c r="E60" s="43" t="s">
        <v>104</v>
      </c>
      <c r="F60" s="59">
        <v>278.2</v>
      </c>
      <c r="G60" s="59">
        <v>285</v>
      </c>
      <c r="H60" s="82">
        <v>285</v>
      </c>
      <c r="I60" s="59">
        <v>265</v>
      </c>
      <c r="J60" s="71">
        <f t="shared" ref="J60:J62" si="2">I60-H60</f>
        <v>-20</v>
      </c>
      <c r="K60" s="68">
        <f t="shared" ref="K60:K62" si="3">I60/H60*100</f>
        <v>92.982456140350877</v>
      </c>
    </row>
    <row r="61" spans="2:11" ht="15.6" x14ac:dyDescent="0.3">
      <c r="B61" s="158" t="s">
        <v>37</v>
      </c>
      <c r="C61" s="159"/>
      <c r="D61" s="160"/>
      <c r="E61" s="43" t="s">
        <v>105</v>
      </c>
      <c r="F61" s="59">
        <v>541.6</v>
      </c>
      <c r="G61" s="59">
        <v>700</v>
      </c>
      <c r="H61" s="68">
        <v>700</v>
      </c>
      <c r="I61" s="59">
        <v>374.2</v>
      </c>
      <c r="J61" s="71">
        <f t="shared" si="2"/>
        <v>-325.8</v>
      </c>
      <c r="K61" s="68">
        <f t="shared" si="3"/>
        <v>53.457142857142856</v>
      </c>
    </row>
    <row r="62" spans="2:11" ht="15.6" x14ac:dyDescent="0.3">
      <c r="B62" s="125" t="s">
        <v>38</v>
      </c>
      <c r="C62" s="126"/>
      <c r="D62" s="127"/>
      <c r="E62" s="45" t="s">
        <v>106</v>
      </c>
      <c r="F62" s="55">
        <v>144.80000000000001</v>
      </c>
      <c r="G62" s="59">
        <v>10</v>
      </c>
      <c r="H62" s="82">
        <v>10</v>
      </c>
      <c r="I62" s="59">
        <v>28.9</v>
      </c>
      <c r="J62" s="71">
        <f t="shared" si="2"/>
        <v>18.899999999999999</v>
      </c>
      <c r="K62" s="68">
        <f t="shared" si="3"/>
        <v>288.99999999999994</v>
      </c>
    </row>
    <row r="63" spans="2:11" ht="15.6" x14ac:dyDescent="0.3">
      <c r="B63" s="125" t="s">
        <v>39</v>
      </c>
      <c r="C63" s="126"/>
      <c r="D63" s="127"/>
      <c r="E63" s="45" t="s">
        <v>107</v>
      </c>
      <c r="F63" s="55"/>
      <c r="G63" s="59"/>
      <c r="H63" s="68"/>
      <c r="I63" s="59"/>
      <c r="J63" s="59"/>
      <c r="K63" s="59"/>
    </row>
    <row r="64" spans="2:11" ht="46.5" customHeight="1" x14ac:dyDescent="0.3">
      <c r="B64" s="91" t="s">
        <v>40</v>
      </c>
      <c r="C64" s="92"/>
      <c r="D64" s="93"/>
      <c r="E64" s="43" t="s">
        <v>108</v>
      </c>
      <c r="F64" s="82">
        <v>14.9</v>
      </c>
      <c r="G64" s="59">
        <v>30</v>
      </c>
      <c r="H64" s="68">
        <v>30</v>
      </c>
      <c r="I64" s="59">
        <v>13.3</v>
      </c>
      <c r="J64" s="59">
        <f>I64-H64</f>
        <v>-16.7</v>
      </c>
      <c r="K64" s="59">
        <f>I64/H64*100</f>
        <v>44.333333333333336</v>
      </c>
    </row>
    <row r="65" spans="2:14" ht="15.6" x14ac:dyDescent="0.3">
      <c r="B65" s="91" t="s">
        <v>41</v>
      </c>
      <c r="C65" s="92"/>
      <c r="D65" s="93"/>
      <c r="E65" s="45" t="s">
        <v>109</v>
      </c>
      <c r="F65" s="55">
        <v>672.6</v>
      </c>
      <c r="G65" s="59">
        <v>728.8</v>
      </c>
      <c r="H65" s="68">
        <v>728.8</v>
      </c>
      <c r="I65" s="59">
        <v>438.4</v>
      </c>
      <c r="J65" s="59">
        <f>I65-H65</f>
        <v>-290.39999999999998</v>
      </c>
      <c r="K65" s="59">
        <f>I65/H65*100</f>
        <v>60.153677277716803</v>
      </c>
    </row>
    <row r="66" spans="2:14" ht="15.6" x14ac:dyDescent="0.3">
      <c r="B66" s="91" t="s">
        <v>42</v>
      </c>
      <c r="C66" s="92"/>
      <c r="D66" s="93"/>
      <c r="E66" s="45" t="s">
        <v>110</v>
      </c>
      <c r="F66" s="55">
        <v>1743.4</v>
      </c>
      <c r="G66" s="59">
        <v>836</v>
      </c>
      <c r="H66" s="82">
        <v>836</v>
      </c>
      <c r="I66" s="59">
        <v>496.2</v>
      </c>
      <c r="J66" s="59">
        <f>I66-H66</f>
        <v>-339.8</v>
      </c>
      <c r="K66" s="68">
        <f t="shared" ref="K66:K67" si="4">I66/H66*100</f>
        <v>59.354066985645936</v>
      </c>
    </row>
    <row r="67" spans="2:14" ht="15.6" x14ac:dyDescent="0.3">
      <c r="B67" s="91" t="s">
        <v>43</v>
      </c>
      <c r="C67" s="92"/>
      <c r="D67" s="93"/>
      <c r="E67" s="45" t="s">
        <v>111</v>
      </c>
      <c r="F67" s="55">
        <v>655.4</v>
      </c>
      <c r="G67" s="59">
        <v>1641</v>
      </c>
      <c r="H67" s="82">
        <v>1641</v>
      </c>
      <c r="I67" s="59">
        <v>1257.4000000000001</v>
      </c>
      <c r="J67" s="59">
        <f>I67-H67</f>
        <v>-383.59999999999991</v>
      </c>
      <c r="K67" s="68">
        <f t="shared" si="4"/>
        <v>76.624009750152354</v>
      </c>
    </row>
    <row r="68" spans="2:14" ht="15.6" x14ac:dyDescent="0.3">
      <c r="B68" s="104" t="s">
        <v>112</v>
      </c>
      <c r="C68" s="114"/>
      <c r="D68" s="115"/>
      <c r="E68" s="46" t="s">
        <v>113</v>
      </c>
      <c r="F68" s="61">
        <f>F47+F48+F49+F51+F53+F54+F55+F56+F57+F64+F65+F66+F67</f>
        <v>35525</v>
      </c>
      <c r="G68" s="61">
        <f>G47+G48+G49+G51+G53+G54+G55+G56+G57+G64+G65+G66+G67</f>
        <v>35192.800000000003</v>
      </c>
      <c r="H68" s="61">
        <f>H47+H48+H49+H51+H53+H54+H55+H56+H57+H64+H65+H66+H67</f>
        <v>35192.800000000003</v>
      </c>
      <c r="I68" s="61">
        <f t="shared" ref="I68" si="5">I47+I48+I49+I51+I53+I54+I55+I56+I57+I64+I65+I66+I67</f>
        <v>32229.4</v>
      </c>
      <c r="J68" s="61" t="s">
        <v>130</v>
      </c>
      <c r="K68" s="61" t="s">
        <v>130</v>
      </c>
    </row>
    <row r="69" spans="2:14" ht="17.399999999999999" x14ac:dyDescent="0.3">
      <c r="B69" s="88" t="s">
        <v>44</v>
      </c>
      <c r="C69" s="89"/>
      <c r="D69" s="89"/>
      <c r="E69" s="89"/>
      <c r="F69" s="89"/>
      <c r="G69" s="89"/>
      <c r="H69" s="89"/>
      <c r="I69" s="89"/>
      <c r="J69" s="89"/>
      <c r="K69" s="90"/>
    </row>
    <row r="70" spans="2:14" x14ac:dyDescent="0.3">
      <c r="B70" s="91" t="s">
        <v>115</v>
      </c>
      <c r="C70" s="92"/>
      <c r="D70" s="93"/>
      <c r="E70" s="45" t="s">
        <v>114</v>
      </c>
      <c r="F70" s="49">
        <f>F51+F53+F54+F55+F57+F64</f>
        <v>4925</v>
      </c>
      <c r="G70" s="49">
        <f>G51+G53+G54+G55+G57+G64</f>
        <v>5459.7</v>
      </c>
      <c r="H70" s="49">
        <f>H51+H53+H54+H55+H57+H64</f>
        <v>5459.7</v>
      </c>
      <c r="I70" s="49">
        <f>I51+I53+I54+I55+I57+I64</f>
        <v>3772.6000000000004</v>
      </c>
      <c r="J70" s="51">
        <f>I70-H70</f>
        <v>-1687.0999999999995</v>
      </c>
      <c r="K70" s="51">
        <f>I70/H70*100</f>
        <v>69.099034745498841</v>
      </c>
      <c r="N70" s="78"/>
    </row>
    <row r="71" spans="2:14" s="48" customFormat="1" x14ac:dyDescent="0.3">
      <c r="B71" s="116" t="s">
        <v>29</v>
      </c>
      <c r="C71" s="117"/>
      <c r="D71" s="118"/>
      <c r="E71" s="47" t="s">
        <v>116</v>
      </c>
      <c r="F71" s="63">
        <f t="shared" ref="F71:I72" si="6">F47</f>
        <v>22508.5</v>
      </c>
      <c r="G71" s="63">
        <f t="shared" si="6"/>
        <v>21483.3</v>
      </c>
      <c r="H71" s="63">
        <f t="shared" si="6"/>
        <v>21483.3</v>
      </c>
      <c r="I71" s="63">
        <f t="shared" si="6"/>
        <v>21483.200000000001</v>
      </c>
      <c r="J71" s="51">
        <f t="shared" ref="J71:J74" si="7">I71-H71</f>
        <v>-9.9999999998544808E-2</v>
      </c>
      <c r="K71" s="51">
        <f t="shared" ref="K71:K74" si="8">I71/H71*100</f>
        <v>99.999534522163742</v>
      </c>
    </row>
    <row r="72" spans="2:14" x14ac:dyDescent="0.3">
      <c r="B72" s="119" t="s">
        <v>45</v>
      </c>
      <c r="C72" s="120"/>
      <c r="D72" s="121"/>
      <c r="E72" s="36">
        <v>420</v>
      </c>
      <c r="F72" s="63">
        <f t="shared" si="6"/>
        <v>4937.8</v>
      </c>
      <c r="G72" s="49">
        <f t="shared" si="6"/>
        <v>4939</v>
      </c>
      <c r="H72" s="49">
        <f t="shared" si="6"/>
        <v>4939</v>
      </c>
      <c r="I72" s="49">
        <f t="shared" si="6"/>
        <v>4739.3999999999996</v>
      </c>
      <c r="J72" s="51">
        <f t="shared" si="7"/>
        <v>-199.60000000000036</v>
      </c>
      <c r="K72" s="51">
        <f t="shared" si="8"/>
        <v>95.958696092326377</v>
      </c>
    </row>
    <row r="73" spans="2:14" x14ac:dyDescent="0.3">
      <c r="B73" s="91" t="s">
        <v>42</v>
      </c>
      <c r="C73" s="92"/>
      <c r="D73" s="92"/>
      <c r="E73" s="18">
        <v>430</v>
      </c>
      <c r="F73" s="79">
        <f>F66</f>
        <v>1743.4</v>
      </c>
      <c r="G73" s="62">
        <f>G66</f>
        <v>836</v>
      </c>
      <c r="H73" s="62">
        <f>H66</f>
        <v>836</v>
      </c>
      <c r="I73" s="62">
        <f>I66</f>
        <v>496.2</v>
      </c>
      <c r="J73" s="51">
        <f t="shared" si="7"/>
        <v>-339.8</v>
      </c>
      <c r="K73" s="51">
        <f t="shared" si="8"/>
        <v>59.354066985645936</v>
      </c>
    </row>
    <row r="74" spans="2:14" x14ac:dyDescent="0.3">
      <c r="B74" s="91" t="s">
        <v>46</v>
      </c>
      <c r="C74" s="92"/>
      <c r="D74" s="93"/>
      <c r="E74" s="40">
        <v>440</v>
      </c>
      <c r="F74" s="53">
        <f>F49+F56+F65+F67</f>
        <v>1410.3</v>
      </c>
      <c r="G74" s="51">
        <f>G49+G56+G65+G67</f>
        <v>2474.8000000000002</v>
      </c>
      <c r="H74" s="51">
        <f>H49+H56+H65+H67</f>
        <v>2474.8000000000002</v>
      </c>
      <c r="I74" s="51">
        <f>I49+I56+I65+I67</f>
        <v>1738</v>
      </c>
      <c r="J74" s="51">
        <f t="shared" si="7"/>
        <v>-736.80000000000018</v>
      </c>
      <c r="K74" s="51">
        <f t="shared" si="8"/>
        <v>70.22789720381445</v>
      </c>
    </row>
    <row r="75" spans="2:14" ht="15.6" x14ac:dyDescent="0.3">
      <c r="B75" s="161" t="s">
        <v>47</v>
      </c>
      <c r="C75" s="162"/>
      <c r="D75" s="163"/>
      <c r="E75" s="42">
        <v>450</v>
      </c>
      <c r="F75" s="41">
        <f>SUM(F70:F74)</f>
        <v>35525</v>
      </c>
      <c r="G75" s="41">
        <f t="shared" ref="G75:I75" si="9">SUM(G70:G74)</f>
        <v>35192.800000000003</v>
      </c>
      <c r="H75" s="41">
        <f t="shared" si="9"/>
        <v>35192.800000000003</v>
      </c>
      <c r="I75" s="41">
        <f t="shared" si="9"/>
        <v>32229.400000000005</v>
      </c>
      <c r="J75" s="41" t="s">
        <v>130</v>
      </c>
      <c r="K75" s="41" t="s">
        <v>130</v>
      </c>
    </row>
    <row r="76" spans="2:14" ht="17.399999999999999" x14ac:dyDescent="0.3">
      <c r="B76" s="88" t="s">
        <v>48</v>
      </c>
      <c r="C76" s="89"/>
      <c r="D76" s="89"/>
      <c r="E76" s="89"/>
      <c r="F76" s="89"/>
      <c r="G76" s="89"/>
      <c r="H76" s="89"/>
      <c r="I76" s="89"/>
      <c r="J76" s="89"/>
      <c r="K76" s="90"/>
    </row>
    <row r="77" spans="2:14" ht="33" customHeight="1" x14ac:dyDescent="0.3">
      <c r="B77" s="91" t="s">
        <v>117</v>
      </c>
      <c r="C77" s="92"/>
      <c r="D77" s="93"/>
      <c r="E77" s="40">
        <v>500</v>
      </c>
      <c r="F77" s="51">
        <f>F80+F81+F82+F83+F84+F85</f>
        <v>1364.8</v>
      </c>
      <c r="G77" s="51">
        <f t="shared" ref="G77:I77" si="10">G80+G81+G82+G83+G84+G85</f>
        <v>3559.7000000000003</v>
      </c>
      <c r="H77" s="51">
        <f t="shared" si="10"/>
        <v>3559.7000000000003</v>
      </c>
      <c r="I77" s="51">
        <f t="shared" si="10"/>
        <v>3077.6000000000004</v>
      </c>
      <c r="J77" s="51" t="s">
        <v>130</v>
      </c>
      <c r="K77" s="51" t="s">
        <v>130</v>
      </c>
    </row>
    <row r="78" spans="2:14" ht="34.5" customHeight="1" x14ac:dyDescent="0.3">
      <c r="B78" s="91" t="s">
        <v>118</v>
      </c>
      <c r="C78" s="92"/>
      <c r="D78" s="93"/>
      <c r="E78" s="40">
        <v>501</v>
      </c>
      <c r="F78" s="51">
        <v>0</v>
      </c>
      <c r="G78" s="49">
        <v>2923.4</v>
      </c>
      <c r="H78" s="49">
        <v>2923.4</v>
      </c>
      <c r="I78" s="49">
        <v>2752.2</v>
      </c>
      <c r="J78" s="49" t="s">
        <v>130</v>
      </c>
      <c r="K78" s="51" t="s">
        <v>130</v>
      </c>
    </row>
    <row r="79" spans="2:14" x14ac:dyDescent="0.3">
      <c r="B79" s="94" t="s">
        <v>119</v>
      </c>
      <c r="C79" s="95"/>
      <c r="D79" s="96"/>
      <c r="E79" s="35">
        <v>502</v>
      </c>
      <c r="F79" s="50">
        <f>F80+F81+F82+F83+F84+F85</f>
        <v>1364.8</v>
      </c>
      <c r="G79" s="50">
        <f t="shared" ref="G79:J79" si="11">G80+G81+G82+G83+G84+G85</f>
        <v>3559.7000000000003</v>
      </c>
      <c r="H79" s="50">
        <f t="shared" si="11"/>
        <v>3559.7000000000003</v>
      </c>
      <c r="I79" s="50">
        <f t="shared" si="11"/>
        <v>3077.6000000000004</v>
      </c>
      <c r="J79" s="50">
        <f t="shared" si="11"/>
        <v>-482.10000000000014</v>
      </c>
      <c r="K79" s="50" t="s">
        <v>130</v>
      </c>
    </row>
    <row r="80" spans="2:14" x14ac:dyDescent="0.3">
      <c r="B80" s="91" t="s">
        <v>120</v>
      </c>
      <c r="C80" s="92"/>
      <c r="D80" s="92"/>
      <c r="E80" s="18">
        <v>511</v>
      </c>
      <c r="F80" s="85"/>
      <c r="G80" s="83"/>
      <c r="H80" s="85"/>
      <c r="I80" s="85"/>
      <c r="J80" s="83"/>
      <c r="K80" s="84"/>
    </row>
    <row r="81" spans="2:11" ht="30.75" customHeight="1" x14ac:dyDescent="0.3">
      <c r="B81" s="91" t="s">
        <v>121</v>
      </c>
      <c r="C81" s="92"/>
      <c r="D81" s="93"/>
      <c r="E81" s="36">
        <v>512</v>
      </c>
      <c r="F81" s="49">
        <v>1364.8</v>
      </c>
      <c r="G81" s="49">
        <v>2196.3000000000002</v>
      </c>
      <c r="H81" s="49">
        <v>2196.3000000000002</v>
      </c>
      <c r="I81" s="49">
        <v>1820.2</v>
      </c>
      <c r="J81" s="49">
        <f>I81-H81</f>
        <v>-376.10000000000014</v>
      </c>
      <c r="K81" s="49">
        <f>I81/H81*100</f>
        <v>82.875745572098523</v>
      </c>
    </row>
    <row r="82" spans="2:11" ht="31.5" customHeight="1" x14ac:dyDescent="0.3">
      <c r="B82" s="91" t="s">
        <v>122</v>
      </c>
      <c r="C82" s="92"/>
      <c r="D82" s="93"/>
      <c r="E82" s="36">
        <v>513</v>
      </c>
      <c r="F82" s="49"/>
      <c r="G82" s="49"/>
      <c r="H82" s="49"/>
      <c r="I82" s="49"/>
      <c r="J82" s="49"/>
      <c r="K82" s="49"/>
    </row>
    <row r="83" spans="2:11" ht="28.5" customHeight="1" x14ac:dyDescent="0.3">
      <c r="B83" s="128" t="s">
        <v>123</v>
      </c>
      <c r="C83" s="129"/>
      <c r="D83" s="130"/>
      <c r="E83" s="36">
        <v>514</v>
      </c>
      <c r="F83" s="49"/>
      <c r="G83" s="49"/>
      <c r="H83" s="49"/>
      <c r="I83" s="49"/>
      <c r="J83" s="49"/>
      <c r="K83" s="49"/>
    </row>
    <row r="84" spans="2:11" ht="43.5" customHeight="1" x14ac:dyDescent="0.3">
      <c r="B84" s="91" t="s">
        <v>49</v>
      </c>
      <c r="C84" s="92"/>
      <c r="D84" s="93"/>
      <c r="E84" s="36">
        <v>515</v>
      </c>
      <c r="F84" s="49"/>
      <c r="G84" s="49"/>
      <c r="H84" s="49"/>
      <c r="I84" s="49"/>
      <c r="J84" s="49"/>
      <c r="K84" s="49"/>
    </row>
    <row r="85" spans="2:11" x14ac:dyDescent="0.3">
      <c r="B85" s="91" t="s">
        <v>50</v>
      </c>
      <c r="C85" s="92"/>
      <c r="D85" s="93"/>
      <c r="E85" s="36">
        <v>516</v>
      </c>
      <c r="F85" s="49">
        <v>0</v>
      </c>
      <c r="G85" s="49">
        <v>1363.4</v>
      </c>
      <c r="H85" s="49">
        <v>1363.4</v>
      </c>
      <c r="I85" s="49">
        <v>1257.4000000000001</v>
      </c>
      <c r="J85" s="49">
        <f t="shared" ref="J85" si="12">I85-H85</f>
        <v>-106</v>
      </c>
      <c r="K85" s="49">
        <v>0</v>
      </c>
    </row>
    <row r="86" spans="2:11" ht="17.399999999999999" x14ac:dyDescent="0.3">
      <c r="B86" s="88" t="s">
        <v>51</v>
      </c>
      <c r="C86" s="89"/>
      <c r="D86" s="89"/>
      <c r="E86" s="89"/>
      <c r="F86" s="89"/>
      <c r="G86" s="89"/>
      <c r="H86" s="89"/>
      <c r="I86" s="89"/>
      <c r="J86" s="89"/>
      <c r="K86" s="90"/>
    </row>
    <row r="87" spans="2:11" ht="28.5" customHeight="1" x14ac:dyDescent="0.3">
      <c r="B87" s="91" t="s">
        <v>124</v>
      </c>
      <c r="C87" s="92"/>
      <c r="D87" s="93"/>
      <c r="E87" s="36">
        <v>600</v>
      </c>
      <c r="F87" s="49">
        <v>146.19999999999999</v>
      </c>
      <c r="G87" s="49">
        <v>467</v>
      </c>
      <c r="H87" s="49">
        <v>467</v>
      </c>
      <c r="I87" s="49">
        <v>251.8</v>
      </c>
      <c r="J87" s="49">
        <f>I87-H87</f>
        <v>-215.2</v>
      </c>
      <c r="K87" s="49">
        <f>I87/H87*100</f>
        <v>53.918629550321207</v>
      </c>
    </row>
    <row r="88" spans="2:11" ht="17.25" customHeight="1" x14ac:dyDescent="0.3">
      <c r="B88" s="125" t="s">
        <v>52</v>
      </c>
      <c r="C88" s="126"/>
      <c r="D88" s="127"/>
      <c r="E88" s="36">
        <v>601</v>
      </c>
      <c r="F88" s="49"/>
      <c r="G88" s="49"/>
      <c r="H88" s="49"/>
      <c r="I88" s="49"/>
      <c r="J88" s="49"/>
      <c r="K88" s="49"/>
    </row>
    <row r="89" spans="2:11" x14ac:dyDescent="0.3">
      <c r="B89" s="125" t="s">
        <v>53</v>
      </c>
      <c r="C89" s="126"/>
      <c r="D89" s="127"/>
      <c r="E89" s="36">
        <v>602</v>
      </c>
      <c r="F89" s="49"/>
      <c r="G89" s="49"/>
      <c r="H89" s="49"/>
      <c r="I89" s="49"/>
      <c r="J89" s="49"/>
      <c r="K89" s="49"/>
    </row>
    <row r="90" spans="2:11" x14ac:dyDescent="0.3">
      <c r="B90" s="125" t="s">
        <v>54</v>
      </c>
      <c r="C90" s="126"/>
      <c r="D90" s="127"/>
      <c r="E90" s="18">
        <v>603</v>
      </c>
      <c r="F90" s="64"/>
      <c r="G90" s="64"/>
      <c r="H90" s="64"/>
      <c r="I90" s="64"/>
      <c r="J90" s="64"/>
      <c r="K90" s="64"/>
    </row>
    <row r="91" spans="2:11" x14ac:dyDescent="0.3">
      <c r="B91" s="125" t="s">
        <v>55</v>
      </c>
      <c r="C91" s="126"/>
      <c r="D91" s="127"/>
      <c r="E91" s="36">
        <v>604</v>
      </c>
      <c r="F91" s="49">
        <v>146.19999999999999</v>
      </c>
      <c r="G91" s="49">
        <v>467</v>
      </c>
      <c r="H91" s="49">
        <v>467</v>
      </c>
      <c r="I91" s="49">
        <v>251.8</v>
      </c>
      <c r="J91" s="49">
        <f>I91-H91</f>
        <v>-215.2</v>
      </c>
      <c r="K91" s="49">
        <f>I91/H91*100</f>
        <v>53.918629550321207</v>
      </c>
    </row>
    <row r="92" spans="2:11" x14ac:dyDescent="0.3">
      <c r="B92" s="91" t="s">
        <v>125</v>
      </c>
      <c r="C92" s="92"/>
      <c r="D92" s="93"/>
      <c r="E92" s="36">
        <v>610</v>
      </c>
      <c r="F92" s="49"/>
      <c r="G92" s="49"/>
      <c r="H92" s="49"/>
      <c r="I92" s="49"/>
      <c r="J92" s="49"/>
      <c r="K92" s="49"/>
    </row>
    <row r="93" spans="2:11" ht="31.5" customHeight="1" x14ac:dyDescent="0.3">
      <c r="B93" s="91" t="s">
        <v>56</v>
      </c>
      <c r="C93" s="92"/>
      <c r="D93" s="93"/>
      <c r="E93" s="36">
        <v>620</v>
      </c>
      <c r="F93" s="49"/>
      <c r="G93" s="49"/>
      <c r="H93" s="49"/>
      <c r="I93" s="49"/>
      <c r="J93" s="49"/>
      <c r="K93" s="49"/>
    </row>
    <row r="94" spans="2:11" ht="15" customHeight="1" x14ac:dyDescent="0.3">
      <c r="B94" s="125" t="s">
        <v>52</v>
      </c>
      <c r="C94" s="126"/>
      <c r="D94" s="127"/>
      <c r="E94" s="36">
        <v>621</v>
      </c>
      <c r="F94" s="49"/>
      <c r="G94" s="49"/>
      <c r="H94" s="49"/>
      <c r="I94" s="49"/>
      <c r="J94" s="49"/>
      <c r="K94" s="49"/>
    </row>
    <row r="95" spans="2:11" x14ac:dyDescent="0.3">
      <c r="B95" s="125" t="s">
        <v>53</v>
      </c>
      <c r="C95" s="126"/>
      <c r="D95" s="127"/>
      <c r="E95" s="36">
        <v>622</v>
      </c>
      <c r="F95" s="49"/>
      <c r="G95" s="49"/>
      <c r="H95" s="49"/>
      <c r="I95" s="49"/>
      <c r="J95" s="49"/>
      <c r="K95" s="49"/>
    </row>
    <row r="96" spans="2:11" x14ac:dyDescent="0.3">
      <c r="B96" s="125" t="s">
        <v>54</v>
      </c>
      <c r="C96" s="126"/>
      <c r="D96" s="127"/>
      <c r="E96" s="36">
        <v>623</v>
      </c>
      <c r="F96" s="49"/>
      <c r="G96" s="49"/>
      <c r="H96" s="49"/>
      <c r="I96" s="49"/>
      <c r="J96" s="49"/>
      <c r="K96" s="49"/>
    </row>
    <row r="97" spans="2:11" x14ac:dyDescent="0.3">
      <c r="B97" s="91" t="s">
        <v>43</v>
      </c>
      <c r="C97" s="92"/>
      <c r="D97" s="93"/>
      <c r="E97" s="36">
        <v>630</v>
      </c>
      <c r="F97" s="49"/>
      <c r="G97" s="49"/>
      <c r="H97" s="49"/>
      <c r="I97" s="49"/>
      <c r="J97" s="49"/>
      <c r="K97" s="49"/>
    </row>
    <row r="98" spans="2:11" ht="15.6" x14ac:dyDescent="0.3">
      <c r="B98" s="97" t="s">
        <v>57</v>
      </c>
      <c r="C98" s="98"/>
      <c r="D98" s="99"/>
      <c r="E98" s="65">
        <v>700</v>
      </c>
      <c r="F98" s="50">
        <f>F45+F87</f>
        <v>34855.800000000003</v>
      </c>
      <c r="G98" s="50">
        <f>G45+G87</f>
        <v>37389.099999999991</v>
      </c>
      <c r="H98" s="50">
        <f>H45+H87</f>
        <v>37389.099999999991</v>
      </c>
      <c r="I98" s="50">
        <f>I45+I87</f>
        <v>32250.899999999998</v>
      </c>
      <c r="J98" s="50">
        <f>I98-H98</f>
        <v>-5138.1999999999935</v>
      </c>
      <c r="K98" s="50" t="s">
        <v>130</v>
      </c>
    </row>
    <row r="99" spans="2:11" ht="15.6" x14ac:dyDescent="0.3">
      <c r="B99" s="97" t="s">
        <v>58</v>
      </c>
      <c r="C99" s="98"/>
      <c r="D99" s="99"/>
      <c r="E99" s="65">
        <v>800</v>
      </c>
      <c r="F99" s="50">
        <f>F68+F93</f>
        <v>35525</v>
      </c>
      <c r="G99" s="50">
        <f>G68+G93</f>
        <v>35192.800000000003</v>
      </c>
      <c r="H99" s="50">
        <f>H68+H93</f>
        <v>35192.800000000003</v>
      </c>
      <c r="I99" s="50">
        <f>I68+I93</f>
        <v>32229.4</v>
      </c>
      <c r="J99" s="50">
        <f>I99-H99</f>
        <v>-2963.4000000000015</v>
      </c>
      <c r="K99" s="50" t="s">
        <v>130</v>
      </c>
    </row>
    <row r="100" spans="2:11" ht="33" customHeight="1" x14ac:dyDescent="0.3">
      <c r="B100" s="97" t="s">
        <v>59</v>
      </c>
      <c r="C100" s="98"/>
      <c r="D100" s="99"/>
      <c r="E100" s="65">
        <v>900</v>
      </c>
      <c r="F100" s="50">
        <f>F98-F99</f>
        <v>-669.19999999999709</v>
      </c>
      <c r="G100" s="50">
        <f>G98-G99</f>
        <v>2196.2999999999884</v>
      </c>
      <c r="H100" s="50">
        <f>H98-H99</f>
        <v>2196.2999999999884</v>
      </c>
      <c r="I100" s="50">
        <f>I98-I99</f>
        <v>21.499999999996362</v>
      </c>
      <c r="J100" s="50" t="s">
        <v>130</v>
      </c>
      <c r="K100" s="50" t="s">
        <v>130</v>
      </c>
    </row>
    <row r="101" spans="2:11" ht="17.399999999999999" x14ac:dyDescent="0.3">
      <c r="B101" s="152" t="s">
        <v>126</v>
      </c>
      <c r="C101" s="153"/>
      <c r="D101" s="153"/>
      <c r="E101" s="153"/>
      <c r="F101" s="153"/>
      <c r="G101" s="153"/>
      <c r="H101" s="153"/>
      <c r="I101" s="153"/>
      <c r="J101" s="153"/>
      <c r="K101" s="154"/>
    </row>
    <row r="102" spans="2:11" ht="30.75" customHeight="1" x14ac:dyDescent="0.3">
      <c r="B102" s="91" t="s">
        <v>127</v>
      </c>
      <c r="C102" s="92"/>
      <c r="D102" s="93"/>
      <c r="E102" s="36">
        <v>2000</v>
      </c>
      <c r="F102" s="50" t="s">
        <v>130</v>
      </c>
      <c r="G102" s="50" t="s">
        <v>130</v>
      </c>
      <c r="H102" s="50" t="s">
        <v>130</v>
      </c>
      <c r="I102" s="50" t="s">
        <v>130</v>
      </c>
      <c r="J102" s="50" t="s">
        <v>130</v>
      </c>
      <c r="K102" s="50" t="s">
        <v>130</v>
      </c>
    </row>
    <row r="103" spans="2:11" ht="32.25" customHeight="1" x14ac:dyDescent="0.3">
      <c r="B103" s="91" t="s">
        <v>60</v>
      </c>
      <c r="C103" s="92"/>
      <c r="D103" s="93"/>
      <c r="E103" s="36">
        <v>2010</v>
      </c>
      <c r="F103" s="49">
        <v>0</v>
      </c>
      <c r="G103" s="49">
        <f>G104</f>
        <v>2196.2999999999884</v>
      </c>
      <c r="H103" s="49">
        <f>H104</f>
        <v>2196.2999999999884</v>
      </c>
      <c r="I103" s="49">
        <f>I104</f>
        <v>21.499999999996362</v>
      </c>
      <c r="J103" s="49" t="s">
        <v>130</v>
      </c>
      <c r="K103" s="49" t="s">
        <v>130</v>
      </c>
    </row>
    <row r="104" spans="2:11" ht="32.25" customHeight="1" x14ac:dyDescent="0.3">
      <c r="B104" s="91" t="s">
        <v>131</v>
      </c>
      <c r="C104" s="92"/>
      <c r="D104" s="93"/>
      <c r="E104" s="36">
        <v>2011</v>
      </c>
      <c r="F104" s="49">
        <v>0</v>
      </c>
      <c r="G104" s="49">
        <f>G100</f>
        <v>2196.2999999999884</v>
      </c>
      <c r="H104" s="49">
        <f>H100</f>
        <v>2196.2999999999884</v>
      </c>
      <c r="I104" s="49">
        <f>I100</f>
        <v>21.499999999996362</v>
      </c>
      <c r="J104" s="49" t="s">
        <v>130</v>
      </c>
      <c r="K104" s="49" t="s">
        <v>130</v>
      </c>
    </row>
    <row r="105" spans="2:11" ht="17.399999999999999" x14ac:dyDescent="0.3">
      <c r="B105" s="152" t="s">
        <v>61</v>
      </c>
      <c r="C105" s="153"/>
      <c r="D105" s="153"/>
      <c r="E105" s="153"/>
      <c r="F105" s="153"/>
      <c r="G105" s="153"/>
      <c r="H105" s="153"/>
      <c r="I105" s="153"/>
      <c r="J105" s="153"/>
      <c r="K105" s="154"/>
    </row>
    <row r="106" spans="2:11" x14ac:dyDescent="0.3">
      <c r="B106" s="91" t="s">
        <v>62</v>
      </c>
      <c r="C106" s="92"/>
      <c r="D106" s="93"/>
      <c r="E106" s="43">
        <v>3000</v>
      </c>
      <c r="F106" s="52"/>
      <c r="G106" s="52"/>
      <c r="H106" s="52">
        <v>237.5</v>
      </c>
      <c r="I106" s="52">
        <v>198.25</v>
      </c>
      <c r="J106" s="52">
        <v>-39.25</v>
      </c>
      <c r="K106" s="49">
        <f>I106/H106*100</f>
        <v>83.473684210526315</v>
      </c>
    </row>
    <row r="107" spans="2:11" x14ac:dyDescent="0.3">
      <c r="B107" s="91" t="s">
        <v>63</v>
      </c>
      <c r="C107" s="92"/>
      <c r="D107" s="93"/>
      <c r="E107" s="43">
        <v>3010</v>
      </c>
      <c r="F107" s="49"/>
      <c r="G107" s="49"/>
      <c r="H107" s="49">
        <v>6514.8</v>
      </c>
      <c r="I107" s="49">
        <v>7425.2</v>
      </c>
      <c r="J107" s="49">
        <f>I107-H107</f>
        <v>910.39999999999964</v>
      </c>
      <c r="K107" s="49">
        <f>I107/H107*100</f>
        <v>113.97433535948916</v>
      </c>
    </row>
    <row r="108" spans="2:11" x14ac:dyDescent="0.3">
      <c r="B108" s="91" t="s">
        <v>64</v>
      </c>
      <c r="C108" s="92"/>
      <c r="D108" s="93"/>
      <c r="E108" s="43">
        <v>3020</v>
      </c>
      <c r="F108" s="49"/>
      <c r="G108" s="49"/>
      <c r="H108" s="49"/>
      <c r="I108" s="49"/>
      <c r="J108" s="49"/>
      <c r="K108" s="49"/>
    </row>
    <row r="109" spans="2:11" x14ac:dyDescent="0.3">
      <c r="B109" s="91" t="s">
        <v>65</v>
      </c>
      <c r="C109" s="92"/>
      <c r="D109" s="93"/>
      <c r="E109" s="44">
        <v>3030</v>
      </c>
      <c r="F109" s="72"/>
      <c r="G109" s="72"/>
      <c r="H109" s="72"/>
      <c r="I109" s="72"/>
      <c r="J109" s="72"/>
      <c r="K109" s="73"/>
    </row>
    <row r="110" spans="2:11" ht="30" customHeight="1" x14ac:dyDescent="0.3">
      <c r="B110" s="119" t="s">
        <v>128</v>
      </c>
      <c r="C110" s="120"/>
      <c r="D110" s="121"/>
      <c r="E110" s="45">
        <v>3040</v>
      </c>
      <c r="F110" s="74"/>
      <c r="G110" s="74"/>
      <c r="H110" s="75"/>
      <c r="I110" s="75"/>
      <c r="J110" s="75"/>
      <c r="K110" s="75"/>
    </row>
    <row r="111" spans="2:11" x14ac:dyDescent="0.3">
      <c r="B111" s="91" t="s">
        <v>66</v>
      </c>
      <c r="C111" s="92"/>
      <c r="D111" s="93"/>
      <c r="E111" s="45">
        <v>3050</v>
      </c>
      <c r="F111" s="76"/>
      <c r="G111" s="77"/>
      <c r="H111" s="76"/>
      <c r="I111" s="76"/>
      <c r="J111" s="76"/>
      <c r="K111" s="76"/>
    </row>
    <row r="112" spans="2:11" x14ac:dyDescent="0.3">
      <c r="B112" s="91" t="s">
        <v>67</v>
      </c>
      <c r="C112" s="92"/>
      <c r="D112" s="93"/>
      <c r="E112" s="45">
        <v>3060</v>
      </c>
      <c r="F112" s="76"/>
      <c r="G112" s="77"/>
      <c r="H112" s="76"/>
      <c r="I112" s="76"/>
      <c r="J112" s="76"/>
      <c r="K112" s="76"/>
    </row>
    <row r="113" spans="2:11" x14ac:dyDescent="0.3">
      <c r="B113" s="144"/>
      <c r="C113" s="144"/>
      <c r="D113" s="10"/>
      <c r="E113" s="11"/>
      <c r="F113" s="11"/>
      <c r="G113" s="11"/>
      <c r="H113" s="11"/>
      <c r="I113" s="11"/>
      <c r="J113" s="11"/>
      <c r="K113" s="11"/>
    </row>
    <row r="114" spans="2:11" x14ac:dyDescent="0.3">
      <c r="B114" s="144"/>
      <c r="C114" s="144"/>
      <c r="D114" s="10"/>
      <c r="E114" s="11"/>
      <c r="F114" s="11"/>
      <c r="G114" s="11"/>
      <c r="H114" s="11"/>
      <c r="I114" s="11"/>
      <c r="J114" s="11"/>
      <c r="K114" s="11"/>
    </row>
    <row r="115" spans="2:11" ht="15.6" x14ac:dyDescent="0.3">
      <c r="B115" s="145" t="s">
        <v>68</v>
      </c>
      <c r="C115" s="145"/>
      <c r="D115" s="12"/>
      <c r="E115" s="13"/>
      <c r="F115" s="146" t="s">
        <v>69</v>
      </c>
      <c r="G115" s="147"/>
      <c r="H115" s="13"/>
      <c r="I115" s="148" t="s">
        <v>70</v>
      </c>
      <c r="J115" s="149"/>
      <c r="K115" s="149"/>
    </row>
    <row r="116" spans="2:11" x14ac:dyDescent="0.3">
      <c r="B116" s="144"/>
      <c r="C116" s="144"/>
      <c r="D116" s="10"/>
      <c r="E116" s="11"/>
      <c r="F116" s="150" t="s">
        <v>71</v>
      </c>
      <c r="G116" s="151"/>
      <c r="H116" s="11"/>
      <c r="I116" s="11"/>
      <c r="J116" s="11"/>
      <c r="K116" s="11"/>
    </row>
    <row r="117" spans="2:11" x14ac:dyDescent="0.3">
      <c r="B117" s="144"/>
      <c r="C117" s="144"/>
      <c r="D117" s="10"/>
      <c r="E117" s="11"/>
      <c r="F117" s="11"/>
      <c r="G117" s="11"/>
      <c r="H117" s="11"/>
      <c r="I117" s="11"/>
      <c r="J117" s="11"/>
      <c r="K117" s="11"/>
    </row>
    <row r="118" spans="2:11" x14ac:dyDescent="0.3">
      <c r="B118" s="144"/>
      <c r="C118" s="144"/>
      <c r="D118" s="10"/>
      <c r="E118" s="11"/>
      <c r="F118" s="11"/>
      <c r="G118" s="11"/>
      <c r="H118" s="11"/>
      <c r="I118" s="11"/>
      <c r="J118" s="11"/>
      <c r="K118" s="11"/>
    </row>
    <row r="119" spans="2:11" x14ac:dyDescent="0.3">
      <c r="B119" s="144"/>
      <c r="C119" s="144"/>
      <c r="D119" s="10"/>
      <c r="E119" s="11"/>
      <c r="F119" s="11"/>
      <c r="G119" s="11"/>
      <c r="H119" s="11"/>
      <c r="I119" s="11"/>
      <c r="J119" s="11"/>
      <c r="K119" s="11"/>
    </row>
    <row r="120" spans="2:11" x14ac:dyDescent="0.3">
      <c r="B120" s="144"/>
      <c r="C120" s="144"/>
      <c r="D120" s="10"/>
      <c r="E120" s="11"/>
      <c r="F120" s="11"/>
      <c r="G120" s="11"/>
      <c r="H120" s="11"/>
      <c r="I120" s="11"/>
      <c r="J120" s="11"/>
      <c r="K120" s="11"/>
    </row>
    <row r="121" spans="2:11" x14ac:dyDescent="0.3">
      <c r="B121" s="144"/>
      <c r="C121" s="144"/>
      <c r="D121" s="10"/>
      <c r="E121" s="11"/>
      <c r="F121" s="11"/>
      <c r="G121" s="11"/>
      <c r="H121" s="11"/>
      <c r="I121" s="11"/>
      <c r="J121" s="11"/>
      <c r="K121" s="11"/>
    </row>
    <row r="122" spans="2:11" x14ac:dyDescent="0.3">
      <c r="B122" s="144"/>
      <c r="C122" s="144"/>
      <c r="D122" s="10"/>
      <c r="E122" s="11"/>
      <c r="F122" s="11"/>
      <c r="G122" s="11"/>
      <c r="H122" s="11"/>
      <c r="I122" s="11"/>
      <c r="J122" s="11"/>
      <c r="K122" s="11"/>
    </row>
    <row r="123" spans="2:11" x14ac:dyDescent="0.3">
      <c r="B123" s="144"/>
      <c r="C123" s="144"/>
      <c r="D123" s="10"/>
      <c r="E123" s="11"/>
      <c r="F123" s="11"/>
      <c r="G123" s="11"/>
      <c r="H123" s="11"/>
      <c r="I123" s="11"/>
      <c r="J123" s="11"/>
      <c r="K123" s="11"/>
    </row>
    <row r="124" spans="2:11" x14ac:dyDescent="0.3">
      <c r="B124" s="144"/>
      <c r="C124" s="144"/>
      <c r="D124" s="10"/>
      <c r="E124" s="11"/>
      <c r="F124" s="11"/>
      <c r="G124" s="11"/>
      <c r="H124" s="11"/>
      <c r="I124" s="11"/>
      <c r="J124" s="11"/>
      <c r="K124" s="11"/>
    </row>
    <row r="125" spans="2:11" x14ac:dyDescent="0.3">
      <c r="B125" s="144"/>
      <c r="C125" s="144"/>
      <c r="D125" s="10"/>
      <c r="E125" s="11"/>
      <c r="F125" s="11"/>
      <c r="G125" s="11"/>
      <c r="H125" s="11"/>
      <c r="I125" s="11"/>
      <c r="J125" s="11"/>
      <c r="K125" s="11"/>
    </row>
    <row r="126" spans="2:11" x14ac:dyDescent="0.3">
      <c r="B126" s="144"/>
      <c r="C126" s="144"/>
      <c r="D126" s="10"/>
      <c r="E126" s="11"/>
      <c r="F126" s="11"/>
      <c r="G126" s="11"/>
      <c r="H126" s="11"/>
      <c r="I126" s="11"/>
      <c r="J126" s="11"/>
      <c r="K126" s="11"/>
    </row>
    <row r="127" spans="2:11" x14ac:dyDescent="0.3">
      <c r="B127" s="144"/>
      <c r="C127" s="144"/>
      <c r="D127" s="10"/>
      <c r="E127" s="11"/>
      <c r="F127" s="11"/>
      <c r="G127" s="11"/>
      <c r="H127" s="11"/>
      <c r="I127" s="11"/>
      <c r="J127" s="11"/>
      <c r="K127" s="11"/>
    </row>
    <row r="128" spans="2:11" x14ac:dyDescent="0.3">
      <c r="B128" s="144"/>
      <c r="C128" s="144"/>
      <c r="D128" s="10"/>
      <c r="E128" s="11"/>
      <c r="F128" s="11"/>
      <c r="G128" s="11"/>
      <c r="H128" s="11"/>
      <c r="I128" s="11"/>
      <c r="J128" s="11"/>
      <c r="K128" s="11"/>
    </row>
    <row r="129" spans="2:11" x14ac:dyDescent="0.3">
      <c r="B129" s="144"/>
      <c r="C129" s="144"/>
      <c r="D129" s="10"/>
      <c r="E129" s="11"/>
      <c r="F129" s="11"/>
      <c r="G129" s="11"/>
      <c r="H129" s="11"/>
      <c r="I129" s="11"/>
      <c r="J129" s="11"/>
      <c r="K129" s="11"/>
    </row>
    <row r="130" spans="2:11" x14ac:dyDescent="0.3">
      <c r="B130" s="144"/>
      <c r="C130" s="144"/>
      <c r="D130" s="10"/>
      <c r="E130" s="11"/>
      <c r="F130" s="11"/>
      <c r="G130" s="11"/>
      <c r="H130" s="11"/>
      <c r="I130" s="11"/>
      <c r="J130" s="11"/>
      <c r="K130" s="11"/>
    </row>
    <row r="131" spans="2:11" x14ac:dyDescent="0.3">
      <c r="B131" s="144"/>
      <c r="C131" s="144"/>
      <c r="D131" s="10"/>
      <c r="E131" s="11"/>
      <c r="F131" s="11"/>
      <c r="G131" s="11"/>
      <c r="H131" s="11"/>
      <c r="I131" s="11"/>
      <c r="J131" s="11"/>
      <c r="K131" s="11"/>
    </row>
    <row r="132" spans="2:11" x14ac:dyDescent="0.3">
      <c r="B132" s="144"/>
      <c r="C132" s="144"/>
      <c r="D132" s="10"/>
      <c r="E132" s="11"/>
      <c r="F132" s="11"/>
      <c r="G132" s="11"/>
      <c r="H132" s="11"/>
      <c r="I132" s="11"/>
      <c r="J132" s="11"/>
      <c r="K132" s="11"/>
    </row>
    <row r="133" spans="2:11" x14ac:dyDescent="0.3">
      <c r="B133" s="144"/>
      <c r="C133" s="144"/>
      <c r="D133" s="10"/>
      <c r="E133" s="11"/>
      <c r="F133" s="11"/>
      <c r="G133" s="11"/>
      <c r="H133" s="11"/>
      <c r="I133" s="11"/>
      <c r="J133" s="11"/>
      <c r="K133" s="11"/>
    </row>
    <row r="134" spans="2:11" x14ac:dyDescent="0.3">
      <c r="B134" s="144"/>
      <c r="C134" s="144"/>
      <c r="D134" s="10"/>
      <c r="E134" s="11"/>
      <c r="F134" s="11"/>
      <c r="G134" s="11"/>
      <c r="H134" s="11"/>
      <c r="I134" s="11"/>
      <c r="J134" s="11"/>
      <c r="K134" s="11"/>
    </row>
    <row r="135" spans="2:11" x14ac:dyDescent="0.3">
      <c r="B135" s="144"/>
      <c r="C135" s="144"/>
      <c r="D135" s="10"/>
      <c r="E135" s="11"/>
      <c r="F135" s="11"/>
      <c r="G135" s="11"/>
      <c r="H135" s="11"/>
      <c r="I135" s="11"/>
      <c r="J135" s="11"/>
      <c r="K135" s="11"/>
    </row>
    <row r="136" spans="2:11" x14ac:dyDescent="0.3">
      <c r="B136" s="144"/>
      <c r="C136" s="144"/>
      <c r="D136" s="10"/>
      <c r="E136" s="11"/>
      <c r="F136" s="11"/>
      <c r="G136" s="11"/>
      <c r="H136" s="11"/>
      <c r="I136" s="11"/>
      <c r="J136" s="11"/>
      <c r="K136" s="11"/>
    </row>
    <row r="137" spans="2:11" x14ac:dyDescent="0.3">
      <c r="B137" s="144"/>
      <c r="C137" s="144"/>
      <c r="D137" s="10"/>
      <c r="E137" s="11"/>
      <c r="F137" s="11"/>
      <c r="G137" s="11"/>
      <c r="H137" s="11"/>
      <c r="I137" s="11"/>
      <c r="J137" s="11"/>
      <c r="K137" s="11"/>
    </row>
    <row r="138" spans="2:11" x14ac:dyDescent="0.3">
      <c r="B138" s="144"/>
      <c r="C138" s="144"/>
      <c r="D138" s="10"/>
      <c r="E138" s="11"/>
      <c r="F138" s="11"/>
      <c r="G138" s="11"/>
      <c r="H138" s="11"/>
      <c r="I138" s="11"/>
      <c r="J138" s="11"/>
      <c r="K138" s="11"/>
    </row>
    <row r="139" spans="2:11" x14ac:dyDescent="0.3">
      <c r="B139" s="144"/>
      <c r="C139" s="144"/>
      <c r="D139" s="10"/>
      <c r="E139" s="11"/>
      <c r="F139" s="11"/>
      <c r="G139" s="11"/>
      <c r="H139" s="11"/>
      <c r="I139" s="11"/>
      <c r="J139" s="11"/>
      <c r="K139" s="11"/>
    </row>
    <row r="140" spans="2:11" x14ac:dyDescent="0.3">
      <c r="B140" s="144"/>
      <c r="C140" s="144"/>
      <c r="D140" s="10"/>
      <c r="E140" s="11"/>
      <c r="F140" s="11"/>
      <c r="G140" s="11"/>
      <c r="H140" s="11"/>
      <c r="I140" s="11"/>
      <c r="J140" s="11"/>
      <c r="K140" s="11"/>
    </row>
    <row r="141" spans="2:11" x14ac:dyDescent="0.3">
      <c r="B141" s="144"/>
      <c r="C141" s="144"/>
      <c r="D141" s="10"/>
      <c r="E141" s="11"/>
      <c r="F141" s="11"/>
      <c r="G141" s="11"/>
      <c r="H141" s="11"/>
      <c r="I141" s="11"/>
      <c r="J141" s="11"/>
      <c r="K141" s="11"/>
    </row>
    <row r="142" spans="2:11" x14ac:dyDescent="0.3">
      <c r="B142" s="144"/>
      <c r="C142" s="144"/>
      <c r="D142" s="10"/>
      <c r="E142" s="11"/>
      <c r="F142" s="11"/>
      <c r="G142" s="11"/>
      <c r="H142" s="11"/>
      <c r="I142" s="11"/>
      <c r="J142" s="11"/>
      <c r="K142" s="11"/>
    </row>
    <row r="143" spans="2:11" x14ac:dyDescent="0.3">
      <c r="B143" s="144"/>
      <c r="C143" s="144"/>
      <c r="D143" s="10"/>
      <c r="E143" s="11"/>
      <c r="F143" s="11"/>
      <c r="G143" s="11"/>
      <c r="H143" s="11"/>
      <c r="I143" s="11"/>
      <c r="J143" s="11"/>
      <c r="K143" s="11"/>
    </row>
    <row r="144" spans="2:11" x14ac:dyDescent="0.3">
      <c r="B144" s="144"/>
      <c r="C144" s="144"/>
      <c r="D144" s="10"/>
      <c r="E144" s="11"/>
      <c r="F144" s="11"/>
      <c r="G144" s="11"/>
      <c r="H144" s="11"/>
      <c r="I144" s="11"/>
      <c r="J144" s="11"/>
      <c r="K144" s="11"/>
    </row>
    <row r="145" spans="2:11" x14ac:dyDescent="0.3">
      <c r="B145" s="144"/>
      <c r="C145" s="144"/>
      <c r="D145" s="10"/>
      <c r="E145" s="11"/>
      <c r="F145" s="11"/>
      <c r="G145" s="11"/>
      <c r="H145" s="11"/>
      <c r="I145" s="11"/>
      <c r="J145" s="11"/>
      <c r="K145" s="11"/>
    </row>
    <row r="146" spans="2:11" x14ac:dyDescent="0.3">
      <c r="B146" s="144"/>
      <c r="C146" s="144"/>
      <c r="D146" s="10"/>
      <c r="E146" s="11"/>
      <c r="F146" s="11"/>
      <c r="G146" s="11"/>
      <c r="H146" s="11"/>
      <c r="I146" s="11"/>
      <c r="J146" s="11"/>
      <c r="K146" s="11"/>
    </row>
    <row r="147" spans="2:11" x14ac:dyDescent="0.3">
      <c r="B147" s="144"/>
      <c r="C147" s="144"/>
      <c r="D147" s="10"/>
      <c r="E147" s="11"/>
      <c r="F147" s="11"/>
      <c r="G147" s="11"/>
      <c r="H147" s="11"/>
      <c r="I147" s="11"/>
      <c r="J147" s="11"/>
      <c r="K147" s="11"/>
    </row>
    <row r="148" spans="2:11" x14ac:dyDescent="0.3">
      <c r="B148" s="144"/>
      <c r="C148" s="144"/>
      <c r="D148" s="10"/>
      <c r="E148" s="11"/>
      <c r="F148" s="11"/>
      <c r="G148" s="11"/>
      <c r="H148" s="11"/>
      <c r="I148" s="11"/>
      <c r="J148" s="11"/>
      <c r="K148" s="11"/>
    </row>
    <row r="149" spans="2:11" x14ac:dyDescent="0.3">
      <c r="B149" s="144"/>
      <c r="C149" s="144"/>
      <c r="D149" s="10"/>
      <c r="E149" s="11"/>
      <c r="F149" s="11"/>
      <c r="G149" s="11"/>
      <c r="H149" s="11"/>
      <c r="I149" s="11"/>
      <c r="J149" s="11"/>
      <c r="K149" s="11"/>
    </row>
    <row r="150" spans="2:11" x14ac:dyDescent="0.3">
      <c r="B150" s="144"/>
      <c r="C150" s="144"/>
      <c r="D150" s="10"/>
      <c r="E150" s="11"/>
      <c r="F150" s="11"/>
      <c r="G150" s="11"/>
      <c r="H150" s="11"/>
      <c r="I150" s="11"/>
      <c r="J150" s="11"/>
      <c r="K150" s="11"/>
    </row>
    <row r="151" spans="2:11" x14ac:dyDescent="0.3">
      <c r="B151" s="144"/>
      <c r="C151" s="144"/>
      <c r="D151" s="10"/>
      <c r="E151" s="11"/>
      <c r="F151" s="11"/>
      <c r="G151" s="11"/>
      <c r="H151" s="11"/>
      <c r="I151" s="11"/>
      <c r="J151" s="11"/>
      <c r="K151" s="11"/>
    </row>
    <row r="152" spans="2:11" x14ac:dyDescent="0.3">
      <c r="B152" s="144"/>
      <c r="C152" s="144"/>
      <c r="D152" s="10"/>
      <c r="E152" s="11"/>
      <c r="F152" s="11"/>
      <c r="G152" s="11"/>
      <c r="H152" s="11"/>
      <c r="I152" s="11"/>
      <c r="J152" s="11"/>
      <c r="K152" s="11"/>
    </row>
    <row r="153" spans="2:11" x14ac:dyDescent="0.3">
      <c r="B153" s="144"/>
      <c r="C153" s="144"/>
      <c r="D153" s="10"/>
      <c r="E153" s="11"/>
      <c r="F153" s="11"/>
      <c r="G153" s="11"/>
      <c r="H153" s="11"/>
      <c r="I153" s="11"/>
      <c r="J153" s="11"/>
      <c r="K153" s="11"/>
    </row>
    <row r="154" spans="2:11" x14ac:dyDescent="0.3">
      <c r="B154" s="144"/>
      <c r="C154" s="144"/>
      <c r="D154" s="10"/>
      <c r="E154" s="11"/>
      <c r="F154" s="11"/>
      <c r="G154" s="11"/>
      <c r="H154" s="11"/>
      <c r="I154" s="11"/>
      <c r="J154" s="11"/>
      <c r="K154" s="11"/>
    </row>
    <row r="155" spans="2:11" x14ac:dyDescent="0.3">
      <c r="B155" s="144"/>
      <c r="C155" s="144"/>
      <c r="D155" s="10"/>
      <c r="E155" s="11"/>
      <c r="F155" s="11"/>
      <c r="G155" s="11"/>
      <c r="H155" s="11"/>
      <c r="I155" s="11"/>
      <c r="J155" s="11"/>
      <c r="K155" s="11"/>
    </row>
    <row r="156" spans="2:11" x14ac:dyDescent="0.3">
      <c r="B156" s="144"/>
      <c r="C156" s="144"/>
      <c r="D156" s="10"/>
      <c r="E156" s="11"/>
      <c r="F156" s="11"/>
      <c r="G156" s="11"/>
      <c r="H156" s="11"/>
      <c r="I156" s="11"/>
      <c r="J156" s="11"/>
      <c r="K156" s="11"/>
    </row>
    <row r="157" spans="2:11" x14ac:dyDescent="0.3">
      <c r="B157" s="144"/>
      <c r="C157" s="144"/>
      <c r="D157" s="10"/>
      <c r="E157" s="11"/>
      <c r="F157" s="11"/>
      <c r="G157" s="11"/>
      <c r="H157" s="11"/>
      <c r="I157" s="11"/>
      <c r="J157" s="11"/>
      <c r="K157" s="11"/>
    </row>
    <row r="158" spans="2:11" x14ac:dyDescent="0.3">
      <c r="B158" s="144"/>
      <c r="C158" s="144"/>
      <c r="D158" s="10"/>
      <c r="E158" s="11"/>
      <c r="F158" s="11"/>
      <c r="G158" s="11"/>
      <c r="H158" s="11"/>
      <c r="I158" s="11"/>
      <c r="J158" s="11"/>
      <c r="K158" s="11"/>
    </row>
  </sheetData>
  <mergeCells count="204">
    <mergeCell ref="B15:H15"/>
    <mergeCell ref="I15:J15"/>
    <mergeCell ref="B16:H16"/>
    <mergeCell ref="I16:J16"/>
    <mergeCell ref="B17:H17"/>
    <mergeCell ref="I17:J17"/>
    <mergeCell ref="H28:K28"/>
    <mergeCell ref="F28:G28"/>
    <mergeCell ref="B31:K31"/>
    <mergeCell ref="B28:D30"/>
    <mergeCell ref="E28:E30"/>
    <mergeCell ref="B25:K25"/>
    <mergeCell ref="D26:I26"/>
    <mergeCell ref="B21:H21"/>
    <mergeCell ref="I21:J21"/>
    <mergeCell ref="B22:H22"/>
    <mergeCell ref="I22:J22"/>
    <mergeCell ref="B23:H23"/>
    <mergeCell ref="I23:J23"/>
    <mergeCell ref="B18:H18"/>
    <mergeCell ref="I18:J18"/>
    <mergeCell ref="B19:H19"/>
    <mergeCell ref="I19:J19"/>
    <mergeCell ref="B20:H20"/>
    <mergeCell ref="G1:K1"/>
    <mergeCell ref="B4:E4"/>
    <mergeCell ref="B5:E5"/>
    <mergeCell ref="B12:H12"/>
    <mergeCell ref="I12:J12"/>
    <mergeCell ref="B13:H13"/>
    <mergeCell ref="I13:J13"/>
    <mergeCell ref="B14:H14"/>
    <mergeCell ref="I14:J14"/>
    <mergeCell ref="B11:H11"/>
    <mergeCell ref="I11:K11"/>
    <mergeCell ref="B6:C6"/>
    <mergeCell ref="D6:E6"/>
    <mergeCell ref="B7:C7"/>
    <mergeCell ref="D7:E7"/>
    <mergeCell ref="H7:I7"/>
    <mergeCell ref="J7:K7"/>
    <mergeCell ref="H4:K4"/>
    <mergeCell ref="G5:K5"/>
    <mergeCell ref="B85:D85"/>
    <mergeCell ref="B64:D64"/>
    <mergeCell ref="B65:D65"/>
    <mergeCell ref="B66:D66"/>
    <mergeCell ref="B67:D67"/>
    <mergeCell ref="B62:D62"/>
    <mergeCell ref="B63:D63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75:D75"/>
    <mergeCell ref="F115:G115"/>
    <mergeCell ref="I115:K115"/>
    <mergeCell ref="B116:C116"/>
    <mergeCell ref="F116:G116"/>
    <mergeCell ref="B112:D112"/>
    <mergeCell ref="B111:D111"/>
    <mergeCell ref="B105:K105"/>
    <mergeCell ref="B100:D100"/>
    <mergeCell ref="B101:K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7:C117"/>
    <mergeCell ref="B118:C118"/>
    <mergeCell ref="B119:C119"/>
    <mergeCell ref="B120:C120"/>
    <mergeCell ref="B121:C121"/>
    <mergeCell ref="B122:C122"/>
    <mergeCell ref="B113:C113"/>
    <mergeCell ref="B114:C114"/>
    <mergeCell ref="B115:C115"/>
    <mergeCell ref="B132:C132"/>
    <mergeCell ref="B133:C133"/>
    <mergeCell ref="B134:C134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54:C154"/>
    <mergeCell ref="B155:C155"/>
    <mergeCell ref="B156:C156"/>
    <mergeCell ref="B157:C157"/>
    <mergeCell ref="B158:C158"/>
    <mergeCell ref="B147:C147"/>
    <mergeCell ref="B148:C148"/>
    <mergeCell ref="B149:C149"/>
    <mergeCell ref="B150:C150"/>
    <mergeCell ref="B151:C151"/>
    <mergeCell ref="B152:C152"/>
    <mergeCell ref="B153:C153"/>
    <mergeCell ref="B141:C141"/>
    <mergeCell ref="B142:C142"/>
    <mergeCell ref="B143:C143"/>
    <mergeCell ref="B144:C144"/>
    <mergeCell ref="B145:C145"/>
    <mergeCell ref="B146:C146"/>
    <mergeCell ref="B135:C135"/>
    <mergeCell ref="B136:C136"/>
    <mergeCell ref="B137:C137"/>
    <mergeCell ref="B138:C138"/>
    <mergeCell ref="B139:C139"/>
    <mergeCell ref="B140:C140"/>
    <mergeCell ref="I20:J20"/>
    <mergeCell ref="B40:D40"/>
    <mergeCell ref="B41:D41"/>
    <mergeCell ref="B32:K32"/>
    <mergeCell ref="B33:D33"/>
    <mergeCell ref="B34:D34"/>
    <mergeCell ref="B42:D42"/>
    <mergeCell ref="B43:D43"/>
    <mergeCell ref="B39:D39"/>
    <mergeCell ref="J35:J36"/>
    <mergeCell ref="K35:K36"/>
    <mergeCell ref="B37:D37"/>
    <mergeCell ref="B38:D38"/>
    <mergeCell ref="E35:E36"/>
    <mergeCell ref="F35:F36"/>
    <mergeCell ref="G35:G36"/>
    <mergeCell ref="H35:H36"/>
    <mergeCell ref="I35:I36"/>
    <mergeCell ref="F38:F39"/>
    <mergeCell ref="G38:G39"/>
    <mergeCell ref="H38:H39"/>
    <mergeCell ref="I38:I39"/>
    <mergeCell ref="J38:J39"/>
    <mergeCell ref="K38:K39"/>
    <mergeCell ref="J43:J44"/>
    <mergeCell ref="K43:K44"/>
    <mergeCell ref="B96:D96"/>
    <mergeCell ref="B97:D97"/>
    <mergeCell ref="B98:D98"/>
    <mergeCell ref="J49:J50"/>
    <mergeCell ref="K49:K50"/>
    <mergeCell ref="B92:D92"/>
    <mergeCell ref="B93:D93"/>
    <mergeCell ref="B94:D94"/>
    <mergeCell ref="B95:D95"/>
    <mergeCell ref="H51:H52"/>
    <mergeCell ref="I51:I52"/>
    <mergeCell ref="J51:J52"/>
    <mergeCell ref="K51:K52"/>
    <mergeCell ref="F49:F50"/>
    <mergeCell ref="B88:D88"/>
    <mergeCell ref="B89:D89"/>
    <mergeCell ref="B90:D90"/>
    <mergeCell ref="B91:D91"/>
    <mergeCell ref="B81:D81"/>
    <mergeCell ref="B82:D82"/>
    <mergeCell ref="B83:D83"/>
    <mergeCell ref="B84:D84"/>
    <mergeCell ref="F51:F52"/>
    <mergeCell ref="G51:G52"/>
    <mergeCell ref="G49:G50"/>
    <mergeCell ref="H49:H50"/>
    <mergeCell ref="I49:I50"/>
    <mergeCell ref="F43:F44"/>
    <mergeCell ref="G43:G44"/>
    <mergeCell ref="H43:H44"/>
    <mergeCell ref="I43:I44"/>
    <mergeCell ref="B86:K86"/>
    <mergeCell ref="B87:D87"/>
    <mergeCell ref="B76:K76"/>
    <mergeCell ref="B77:D77"/>
    <mergeCell ref="B78:D78"/>
    <mergeCell ref="B79:D79"/>
    <mergeCell ref="B99:D99"/>
    <mergeCell ref="E51:E52"/>
    <mergeCell ref="B44:D44"/>
    <mergeCell ref="B45:D45"/>
    <mergeCell ref="B46:K46"/>
    <mergeCell ref="B47:D47"/>
    <mergeCell ref="B48:D48"/>
    <mergeCell ref="B49:D49"/>
    <mergeCell ref="B50:D50"/>
    <mergeCell ref="B51:D51"/>
    <mergeCell ref="B80:D80"/>
    <mergeCell ref="B68:D68"/>
    <mergeCell ref="B69:K69"/>
    <mergeCell ref="B70:D70"/>
    <mergeCell ref="B71:D71"/>
    <mergeCell ref="B72:D72"/>
    <mergeCell ref="B73:D73"/>
    <mergeCell ref="B74:D74"/>
  </mergeCells>
  <pageMargins left="0.70866141732283472" right="0.51181102362204722" top="0.15748031496062992" bottom="0.74803149606299213" header="0.31496062992125984" footer="0.31496062992125984"/>
  <pageSetup paperSize="9" scale="65" orientation="portrait" verticalDpi="0" r:id="rId1"/>
  <rowBreaks count="2" manualBreakCount="2">
    <brk id="58" min="1" max="10" man="1"/>
    <brk id="1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2020-11-03T07:18:50Z</cp:lastPrinted>
  <dcterms:created xsi:type="dcterms:W3CDTF">2020-07-27T05:38:57Z</dcterms:created>
  <dcterms:modified xsi:type="dcterms:W3CDTF">2021-02-12T12:18:10Z</dcterms:modified>
</cp:coreProperties>
</file>