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Лист1!$A$1:$J$73</definedName>
  </definedNames>
  <calcPr calcId="145621"/>
</workbook>
</file>

<file path=xl/calcChain.xml><?xml version="1.0" encoding="utf-8"?>
<calcChain xmlns="http://schemas.openxmlformats.org/spreadsheetml/2006/main">
  <c r="J56" i="1" l="1"/>
  <c r="I56" i="1"/>
  <c r="J57" i="1"/>
  <c r="I57" i="1"/>
  <c r="H57" i="1"/>
  <c r="G64" i="1"/>
  <c r="J53" i="1"/>
  <c r="I53" i="1"/>
  <c r="H53" i="1"/>
  <c r="G54" i="1"/>
  <c r="J37" i="1"/>
  <c r="I37" i="1"/>
  <c r="H37" i="1"/>
  <c r="G40" i="1"/>
  <c r="J12" i="1"/>
  <c r="I12" i="1"/>
  <c r="G31" i="1"/>
  <c r="H42" i="1"/>
  <c r="H12" i="1"/>
  <c r="G19" i="1"/>
  <c r="J42" i="1"/>
  <c r="I42" i="1"/>
  <c r="G27" i="1" l="1"/>
  <c r="G65" i="1" l="1"/>
  <c r="G26" i="1" l="1"/>
  <c r="G22" i="1"/>
  <c r="G45" i="1" l="1"/>
  <c r="G32" i="1" l="1"/>
  <c r="G23" i="1" l="1"/>
  <c r="G16" i="1"/>
  <c r="G15" i="1"/>
  <c r="G14" i="1"/>
  <c r="G33" i="1" l="1"/>
  <c r="G13" i="1" l="1"/>
  <c r="G34" i="1" l="1"/>
  <c r="G25" i="1"/>
  <c r="G24" i="1" l="1"/>
  <c r="J52" i="1" l="1"/>
  <c r="G53" i="1"/>
  <c r="G43" i="1"/>
  <c r="G17" i="1"/>
  <c r="J36" i="1"/>
  <c r="I36" i="1"/>
  <c r="J11" i="1"/>
  <c r="I11" i="1"/>
  <c r="G21" i="1"/>
  <c r="G29" i="1"/>
  <c r="J41" i="1"/>
  <c r="I41" i="1"/>
  <c r="H41" i="1"/>
  <c r="H36" i="1"/>
  <c r="H52" i="1"/>
  <c r="H56" i="1"/>
  <c r="G56" i="1" s="1"/>
  <c r="G63" i="1"/>
  <c r="G62" i="1"/>
  <c r="G61" i="1"/>
  <c r="G60" i="1"/>
  <c r="G59" i="1"/>
  <c r="G58" i="1"/>
  <c r="G55" i="1"/>
  <c r="G51" i="1"/>
  <c r="G50" i="1"/>
  <c r="G49" i="1"/>
  <c r="G48" i="1"/>
  <c r="G47" i="1"/>
  <c r="G46" i="1"/>
  <c r="G44" i="1"/>
  <c r="G39" i="1"/>
  <c r="G38" i="1"/>
  <c r="G18" i="1"/>
  <c r="G35" i="1"/>
  <c r="G30" i="1"/>
  <c r="G28" i="1"/>
  <c r="G20" i="1"/>
  <c r="G42" i="1"/>
  <c r="G57" i="1"/>
  <c r="G12" i="1"/>
  <c r="G37" i="1"/>
  <c r="H11" i="1"/>
  <c r="H66" i="1" l="1"/>
  <c r="J66" i="1"/>
  <c r="I52" i="1"/>
  <c r="G52" i="1" s="1"/>
  <c r="G11" i="1"/>
  <c r="G41" i="1"/>
  <c r="G36" i="1"/>
  <c r="I66" i="1" l="1"/>
  <c r="G66" i="1" s="1"/>
</calcChain>
</file>

<file path=xl/sharedStrings.xml><?xml version="1.0" encoding="utf-8"?>
<sst xmlns="http://schemas.openxmlformats.org/spreadsheetml/2006/main" count="312" uniqueCount="214">
  <si>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</si>
  <si>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</si>
  <si>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</si>
  <si>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</si>
  <si>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</si>
  <si>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</si>
  <si>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</si>
  <si>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</si>
  <si>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</si>
  <si>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</si>
  <si>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</si>
  <si>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</si>
  <si>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</si>
  <si>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</si>
  <si>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</si>
  <si>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</si>
  <si>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</si>
  <si>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</si>
  <si>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</si>
  <si>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</si>
  <si>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</si>
  <si>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</si>
  <si>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</si>
  <si>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</si>
  <si>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</si>
  <si>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</si>
  <si>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</si>
  <si>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</si>
  <si>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</si>
  <si>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</si>
  <si>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</si>
  <si>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</si>
  <si>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</si>
  <si>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</si>
  <si>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</si>
  <si>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</si>
  <si>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</si>
  <si>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</si>
  <si>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</si>
  <si>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</si>
  <si>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</si>
  <si>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</si>
  <si>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</si>
  <si>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</si>
  <si>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</si>
  <si>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</si>
  <si>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</si>
  <si>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</si>
  <si>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</si>
  <si>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</si>
  <si>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</si>
  <si>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</si>
  <si>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</si>
  <si>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</si>
  <si>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</si>
  <si>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</si>
  <si>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</si>
  <si>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</si>
  <si>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</si>
  <si>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</si>
  <si>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</si>
  <si>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</si>
  <si>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</si>
  <si>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</si>
  <si>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</si>
  <si>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</si>
  <si>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</si>
  <si>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</si>
  <si>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</si>
  <si>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</si>
  <si>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</si>
  <si>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</si>
  <si>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</si>
  <si>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</si>
  <si>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</si>
  <si>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</si>
  <si>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</si>
  <si>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</si>
  <si>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</si>
  <si>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</si>
  <si>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</si>
  <si>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</si>
  <si>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</si>
  <si>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</si>
  <si>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</si>
  <si>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</si>
  <si>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</si>
  <si>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</si>
  <si>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</si>
  <si>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</si>
  <si>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</si>
  <si>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</si>
  <si>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</si>
  <si>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</si>
  <si>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</si>
  <si>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</si>
  <si>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</si>
  <si>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</si>
  <si>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</si>
  <si>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</si>
  <si>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</si>
  <si>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</si>
  <si>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</si>
  <si>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</si>
  <si>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</si>
  <si>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</si>
  <si>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</si>
  <si>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</si>
  <si>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</si>
  <si>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</si>
  <si>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</si>
  <si>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</si>
  <si>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</si>
  <si>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</si>
  <si>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</si>
  <si>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</si>
  <si>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</si>
  <si>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</si>
  <si>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</si>
  <si>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</si>
  <si>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</si>
  <si>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</si>
  <si>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</si>
  <si>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</si>
  <si>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6090</t>
  </si>
  <si>
    <t>0640</t>
  </si>
  <si>
    <t>Інша діяльність у сфері житлово-комунального господарства</t>
  </si>
  <si>
    <t>Рішення міської ради від 15.11.2019 року № 1940/88 (зі змінами)</t>
  </si>
  <si>
    <t>8330</t>
  </si>
  <si>
    <t>Інша діяльність у сфері екології та охорони природних ресурсів</t>
  </si>
  <si>
    <t>Рішення міської ради від 05.12.2019 року № 1964/89 (зі змінами)</t>
  </si>
  <si>
    <t>Рішення  міської ради від 21.12.2017 року № 910/49 (зі змінами)</t>
  </si>
  <si>
    <t>Рішення  міської ради від 24.11.2016 року № 420/23 (зі змінами)</t>
  </si>
  <si>
    <t>Рішення  міської ради від 22.12.2016 року № 479/26 (зі змінами)</t>
  </si>
  <si>
    <t>Рішення  міської ради від 12.12.2017 року № 907/49 (зі змінами)</t>
  </si>
  <si>
    <t>0611142</t>
  </si>
  <si>
    <t>1142</t>
  </si>
  <si>
    <t xml:space="preserve">Управління культури і туризму  Каховської міської ради </t>
  </si>
  <si>
    <t>3118330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</si>
  <si>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</si>
  <si>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 xml:space="preserve">Програма Каховської територіальної громади   "Обдарована дитина"  на 2021-2025 роки </t>
  </si>
  <si>
    <t>Рішення міської ради від 22.12.2020  року № 76/3</t>
  </si>
  <si>
    <t>Рішення міської ради від 22.12.2020 року № 79/3</t>
  </si>
  <si>
    <t xml:space="preserve">Програма стимулювання кращих педагогічних працівників   у галузі освіти Каховської територіальної громади  на 2021-2025 роки </t>
  </si>
  <si>
    <t>Рішення міської ради від 22.12.2020 року № 78/3</t>
  </si>
  <si>
    <t>Програма  економічного, соціального та культурного  розвитку Каховської територіальної громади на 2021 рік</t>
  </si>
  <si>
    <t>Рішення  міської ради від 24.12.2020 року № 115/4</t>
  </si>
  <si>
    <t xml:space="preserve"> рішення   сесії від 26.07.2018 року № 1176/58 (зі змінами)</t>
  </si>
  <si>
    <t xml:space="preserve">Програма "Стипендії  міської ради для обдарованої молоді"   </t>
  </si>
  <si>
    <t>0210180</t>
  </si>
  <si>
    <t>0180</t>
  </si>
  <si>
    <t>0133</t>
  </si>
  <si>
    <t>Інша діяльність у сфері державного управління</t>
  </si>
  <si>
    <t>0218230</t>
  </si>
  <si>
    <t>8230</t>
  </si>
  <si>
    <t>0380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</si>
  <si>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</si>
  <si>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2021 рік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</si>
  <si>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</si>
  <si>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</si>
  <si>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</si>
  <si>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Рішення  міської ради від 24.12.2020 року № 115/4 зі змінами </t>
  </si>
  <si>
    <t>0218220</t>
  </si>
  <si>
    <t>8220</t>
  </si>
  <si>
    <t>Заходи та роботи з мобілізаційної підготовки місцевого значення</t>
  </si>
  <si>
    <t xml:space="preserve">Програма  фінансування заходів з державної реєстрації права комунальної власності  на об'єкти нерухомості та земельні ділянки у  2021- 2022 роках </t>
  </si>
  <si>
    <t>Рішення  міської ради від 28.01.2021 року № 163/6</t>
  </si>
  <si>
    <t>Програма підтримки діяльності органів самоорганізації населення та одиниць самоорганізації м. Каховки (старших кварталів)  на 2021 рік</t>
  </si>
  <si>
    <t>Рішення  міської ради від 28.01.2021 року № 144/6</t>
  </si>
  <si>
    <t>Рішення  міської ради від 28.01.2021 року № 178/6</t>
  </si>
  <si>
    <t xml:space="preserve">Програма регулювання чисельності безпритульних тварин на території Каховської міської територіальної громади  </t>
  </si>
  <si>
    <t>Рішення  міської ради від 28.01.2021 року № 160/6</t>
  </si>
  <si>
    <t xml:space="preserve">Цільова програма "Призовна дільниця" на 2021 рік  </t>
  </si>
  <si>
    <t>Рішення  міської ради від 28.01.2021 року № 159/6</t>
  </si>
  <si>
    <t xml:space="preserve">Рішення  міської ради від 28.03.2019 року № 1582/76 зі змінами </t>
  </si>
  <si>
    <t>Рішення  міської ради від 28.01.2021 року № 147/6</t>
  </si>
  <si>
    <t>Рішення міської ради від 31.05.2018 року №1094/56 (зі змінами)</t>
  </si>
  <si>
    <t>Про міську програму щодо надання пільг з оплати проїзду усіма видами транспорту загального користування на міжміських маршрутах на 2018-2021 роки</t>
  </si>
  <si>
    <t>0216011</t>
  </si>
  <si>
    <t>6011</t>
  </si>
  <si>
    <t>0610</t>
  </si>
  <si>
    <t>Експлуатація  та технічне обслуговування житлового фонду</t>
  </si>
  <si>
    <t>0216090</t>
  </si>
  <si>
    <t>0217130</t>
  </si>
  <si>
    <t>7130</t>
  </si>
  <si>
    <t>0421</t>
  </si>
  <si>
    <t>Здійснення заходів із землеустрою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</si>
  <si>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</si>
  <si>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</si>
  <si>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1115063</t>
  </si>
  <si>
    <t>5063</t>
  </si>
  <si>
    <t>Підтримка спорту вищих досягнень та організацій, які здійснюють фізкультурно-спортивну діяльність в регіоні</t>
  </si>
  <si>
    <t>0217330</t>
  </si>
  <si>
    <t>7330</t>
  </si>
  <si>
    <t>0443</t>
  </si>
  <si>
    <t>Будівництво інших об'єктів комунальної власності</t>
  </si>
  <si>
    <t>Програма розвитку інформаційного простору  та громадянського суспільства  на 2021- 2023 роки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</si>
  <si>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2021 рік</t>
  </si>
  <si>
    <t>0217670</t>
  </si>
  <si>
    <t>7670</t>
  </si>
  <si>
    <t>Внески до статутного капіталу суб єктів  господарювання</t>
  </si>
  <si>
    <t>Рішення  міської ради від 24.12.2020 року № 115/4(зі змінами)</t>
  </si>
  <si>
    <t>0611152</t>
  </si>
  <si>
    <t>1152</t>
  </si>
  <si>
    <t xml:space="preserve">Забезпечення діяльності  інклюзивно - ресурсних центрів за рахунок освітньої субвенції </t>
  </si>
  <si>
    <t>1014081</t>
  </si>
  <si>
    <t>4081</t>
  </si>
  <si>
    <t xml:space="preserve">Забезпечення діяльності  інших закладів в галузі культури і мистецтва  </t>
  </si>
  <si>
    <t>1115041</t>
  </si>
  <si>
    <t>5041</t>
  </si>
  <si>
    <t>Утримання та фінансова підтримка спортивних споруд</t>
  </si>
  <si>
    <t>Розподіл витрат бюджету міської територіальної громади на реалізацію місцевих/регіональних програм у 2021 році</t>
  </si>
  <si>
    <t>Начальник фінансового управління                                                          Олександр   ГОНЧАРОВ</t>
  </si>
  <si>
    <t xml:space="preserve">Додаток 7 
до рішення    виконкому    
16.02.2021 № 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</si>
</sst>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3" fillId="0" borderId="18" xfId="54" applyNumberFormat="1" applyFont="1" applyBorder="1" applyAlignment="1">
      <alignment vertical="center" wrapText="1"/>
    </xf>
    <xf numFmtId="0" fontId="3" fillId="0" borderId="18" xfId="54" applyFont="1" applyBorder="1" applyAlignment="1">
      <alignment vertical="center" wrapText="1"/>
    </xf>
    <xf numFmtId="164" fontId="26" fillId="0" borderId="18" xfId="47" applyNumberFormat="1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view="pageBreakPreview" zoomScale="87" zoomScaleNormal="100" zoomScaleSheetLayoutView="87" workbookViewId="0">
      <selection activeCell="D1" sqref="D1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85" t="s">
        <v>213</v>
      </c>
      <c r="H1" s="85"/>
      <c r="I1" s="85"/>
      <c r="J1" s="85"/>
    </row>
    <row r="2" spans="1:10" ht="31.15" customHeight="1" x14ac:dyDescent="0.2">
      <c r="G2" s="85"/>
      <c r="H2" s="85"/>
      <c r="I2" s="85"/>
      <c r="J2" s="85"/>
    </row>
    <row r="3" spans="1:10" x14ac:dyDescent="0.2">
      <c r="G3" s="85"/>
      <c r="H3" s="85"/>
      <c r="I3" s="85"/>
      <c r="J3" s="85"/>
    </row>
    <row r="4" spans="1:10" ht="15" x14ac:dyDescent="0.25">
      <c r="B4" s="84" t="s">
        <v>211</v>
      </c>
      <c r="C4" s="84"/>
      <c r="D4" s="84"/>
      <c r="E4" s="84"/>
      <c r="F4" s="84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92">
        <v>21541000000</v>
      </c>
      <c r="B6" s="92"/>
      <c r="C6" s="92"/>
      <c r="D6" s="49"/>
      <c r="E6" s="49"/>
      <c r="F6" s="49"/>
    </row>
    <row r="7" spans="1:10" ht="15.75" customHeight="1" x14ac:dyDescent="0.2">
      <c r="A7" s="93" t="s">
        <v>98</v>
      </c>
      <c r="B7" s="93"/>
      <c r="C7" s="93"/>
      <c r="J7" t="s">
        <v>10</v>
      </c>
    </row>
    <row r="8" spans="1:10" ht="15" x14ac:dyDescent="0.2">
      <c r="A8" s="86" t="s">
        <v>99</v>
      </c>
      <c r="B8" s="86" t="s">
        <v>100</v>
      </c>
      <c r="C8" s="86" t="s">
        <v>0</v>
      </c>
      <c r="D8" s="86" t="s">
        <v>101</v>
      </c>
      <c r="E8" s="86" t="s">
        <v>1</v>
      </c>
      <c r="F8" s="88" t="s">
        <v>2</v>
      </c>
      <c r="G8" s="86" t="s">
        <v>3</v>
      </c>
      <c r="H8" s="86" t="s">
        <v>4</v>
      </c>
      <c r="I8" s="90" t="s">
        <v>5</v>
      </c>
      <c r="J8" s="91"/>
    </row>
    <row r="9" spans="1:10" ht="139.15" customHeight="1" x14ac:dyDescent="0.2">
      <c r="A9" s="87"/>
      <c r="B9" s="87"/>
      <c r="C9" s="87"/>
      <c r="D9" s="87"/>
      <c r="E9" s="87"/>
      <c r="F9" s="89"/>
      <c r="G9" s="87"/>
      <c r="H9" s="87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9" si="0">H11+I11</f>
        <v>26379127</v>
      </c>
      <c r="H11" s="5">
        <f>H12</f>
        <v>16488061</v>
      </c>
      <c r="I11" s="5">
        <f>I12</f>
        <v>9891066</v>
      </c>
      <c r="J11" s="5">
        <f>J12</f>
        <v>9598000</v>
      </c>
    </row>
    <row r="12" spans="1:10" ht="28.5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26379127</v>
      </c>
      <c r="H12" s="55">
        <f>H18+H20+H21+H24+H28+H29+H30+H35+H17+H34+H25+H13+H33+H14+H15+H16+H22+H23+H32+H26+H27+H19</f>
        <v>16488061</v>
      </c>
      <c r="I12" s="55">
        <f>I18+I20+I21+I24+I28+I29+I30+I35+I17+I34+I25+I13+I33+I14+I15+I16+I22+I23+I32+I26+I27+I19+I31</f>
        <v>9891066</v>
      </c>
      <c r="J12" s="55">
        <f>J18+J20+J21+J24+J28+J29+J30+J35+J17+J34+J25+J13+J33+J14+J15+J16+J22+J23+J32+J26+J27+J19+J31</f>
        <v>9598000</v>
      </c>
    </row>
    <row r="13" spans="1:10" ht="45" x14ac:dyDescent="0.2">
      <c r="A13" s="12" t="s">
        <v>149</v>
      </c>
      <c r="B13" s="12" t="s">
        <v>150</v>
      </c>
      <c r="C13" s="12" t="s">
        <v>151</v>
      </c>
      <c r="D13" s="4" t="s">
        <v>152</v>
      </c>
      <c r="E13" s="6" t="s">
        <v>145</v>
      </c>
      <c r="F13" s="45" t="s">
        <v>146</v>
      </c>
      <c r="G13" s="2">
        <f t="shared" si="0"/>
        <v>50000</v>
      </c>
      <c r="H13" s="72">
        <v>50000</v>
      </c>
      <c r="I13" s="55"/>
      <c r="J13" s="55"/>
    </row>
    <row r="14" spans="1:10" ht="48" customHeight="1" x14ac:dyDescent="0.2">
      <c r="A14" s="12" t="s">
        <v>149</v>
      </c>
      <c r="B14" s="12" t="s">
        <v>150</v>
      </c>
      <c r="C14" s="12" t="s">
        <v>151</v>
      </c>
      <c r="D14" s="4" t="s">
        <v>152</v>
      </c>
      <c r="E14" s="46" t="s">
        <v>196</v>
      </c>
      <c r="F14" s="45" t="s">
        <v>114</v>
      </c>
      <c r="G14" s="53">
        <f t="shared" si="0"/>
        <v>200000</v>
      </c>
      <c r="H14" s="69">
        <v>200000</v>
      </c>
      <c r="I14" s="55"/>
      <c r="J14" s="55"/>
    </row>
    <row r="15" spans="1:10" ht="60" x14ac:dyDescent="0.2">
      <c r="A15" s="12" t="s">
        <v>149</v>
      </c>
      <c r="B15" s="12" t="s">
        <v>150</v>
      </c>
      <c r="C15" s="12" t="s">
        <v>151</v>
      </c>
      <c r="D15" s="4" t="s">
        <v>152</v>
      </c>
      <c r="E15" s="6" t="s">
        <v>165</v>
      </c>
      <c r="F15" s="45" t="s">
        <v>166</v>
      </c>
      <c r="G15" s="53">
        <f t="shared" si="0"/>
        <v>410000</v>
      </c>
      <c r="H15" s="69">
        <v>410000</v>
      </c>
      <c r="I15" s="55"/>
      <c r="J15" s="55"/>
    </row>
    <row r="16" spans="1:10" ht="60" x14ac:dyDescent="0.2">
      <c r="A16" s="12" t="s">
        <v>149</v>
      </c>
      <c r="B16" s="12" t="s">
        <v>150</v>
      </c>
      <c r="C16" s="12" t="s">
        <v>151</v>
      </c>
      <c r="D16" s="4" t="s">
        <v>152</v>
      </c>
      <c r="E16" s="6" t="s">
        <v>167</v>
      </c>
      <c r="F16" s="45" t="s">
        <v>168</v>
      </c>
      <c r="G16" s="53">
        <f t="shared" si="0"/>
        <v>139200</v>
      </c>
      <c r="H16" s="69">
        <v>139200</v>
      </c>
      <c r="I16" s="55"/>
      <c r="J16" s="55"/>
    </row>
    <row r="17" spans="1:10" ht="52.5" customHeight="1" x14ac:dyDescent="0.2">
      <c r="A17" s="3" t="s">
        <v>115</v>
      </c>
      <c r="B17" s="3" t="s">
        <v>116</v>
      </c>
      <c r="C17" s="3" t="s">
        <v>117</v>
      </c>
      <c r="D17" s="68" t="s">
        <v>118</v>
      </c>
      <c r="E17" s="6" t="s">
        <v>145</v>
      </c>
      <c r="F17" s="45" t="s">
        <v>146</v>
      </c>
      <c r="G17" s="53">
        <f t="shared" si="0"/>
        <v>4962500</v>
      </c>
      <c r="H17" s="53">
        <v>4962500</v>
      </c>
      <c r="I17" s="2"/>
      <c r="J17" s="2"/>
    </row>
    <row r="18" spans="1:10" ht="60" customHeight="1" x14ac:dyDescent="0.2">
      <c r="A18" s="3" t="s">
        <v>119</v>
      </c>
      <c r="B18" s="3" t="s">
        <v>120</v>
      </c>
      <c r="C18" s="3" t="s">
        <v>121</v>
      </c>
      <c r="D18" s="4" t="s">
        <v>122</v>
      </c>
      <c r="E18" s="6" t="s">
        <v>145</v>
      </c>
      <c r="F18" s="45" t="s">
        <v>146</v>
      </c>
      <c r="G18" s="53">
        <f t="shared" si="0"/>
        <v>1465072</v>
      </c>
      <c r="H18" s="53">
        <v>1465072</v>
      </c>
      <c r="I18" s="2"/>
      <c r="J18" s="2"/>
    </row>
    <row r="19" spans="1:10" ht="77.25" customHeight="1" x14ac:dyDescent="0.2">
      <c r="A19" s="3" t="s">
        <v>119</v>
      </c>
      <c r="B19" s="3" t="s">
        <v>120</v>
      </c>
      <c r="C19" s="3" t="s">
        <v>121</v>
      </c>
      <c r="D19" s="4" t="s">
        <v>122</v>
      </c>
      <c r="E19" s="6" t="s">
        <v>197</v>
      </c>
      <c r="F19" s="45" t="s">
        <v>114</v>
      </c>
      <c r="G19" s="53">
        <f t="shared" si="0"/>
        <v>1020000</v>
      </c>
      <c r="H19" s="53">
        <v>1020000</v>
      </c>
      <c r="I19" s="2"/>
      <c r="J19" s="2"/>
    </row>
    <row r="20" spans="1:10" ht="66" customHeight="1" x14ac:dyDescent="0.2">
      <c r="A20" s="15" t="s">
        <v>14</v>
      </c>
      <c r="B20" s="15" t="s">
        <v>15</v>
      </c>
      <c r="C20" s="15" t="s">
        <v>16</v>
      </c>
      <c r="D20" s="16" t="s">
        <v>17</v>
      </c>
      <c r="E20" s="46" t="s">
        <v>123</v>
      </c>
      <c r="F20" s="45" t="s">
        <v>175</v>
      </c>
      <c r="G20" s="2">
        <f t="shared" ref="G20:G35" si="1">H20+I20</f>
        <v>300500</v>
      </c>
      <c r="H20" s="2">
        <v>300500</v>
      </c>
      <c r="I20" s="2"/>
      <c r="J20" s="2"/>
    </row>
    <row r="21" spans="1:10" ht="82.5" customHeight="1" x14ac:dyDescent="0.25">
      <c r="A21" s="50" t="s">
        <v>106</v>
      </c>
      <c r="B21" s="51" t="s">
        <v>62</v>
      </c>
      <c r="C21" s="3" t="s">
        <v>63</v>
      </c>
      <c r="D21" s="25" t="s">
        <v>64</v>
      </c>
      <c r="E21" s="46" t="s">
        <v>107</v>
      </c>
      <c r="F21" s="45" t="s">
        <v>174</v>
      </c>
      <c r="G21" s="2">
        <f t="shared" si="1"/>
        <v>55272</v>
      </c>
      <c r="H21" s="2">
        <v>55272</v>
      </c>
      <c r="I21" s="2"/>
      <c r="J21" s="2"/>
    </row>
    <row r="22" spans="1:10" ht="59.25" customHeight="1" x14ac:dyDescent="0.25">
      <c r="A22" s="50" t="s">
        <v>178</v>
      </c>
      <c r="B22" s="51" t="s">
        <v>179</v>
      </c>
      <c r="C22" s="3" t="s">
        <v>180</v>
      </c>
      <c r="D22" s="25" t="s">
        <v>181</v>
      </c>
      <c r="E22" s="6" t="s">
        <v>145</v>
      </c>
      <c r="F22" s="45" t="s">
        <v>161</v>
      </c>
      <c r="G22" s="2">
        <f t="shared" si="1"/>
        <v>500000</v>
      </c>
      <c r="H22" s="2">
        <v>500000</v>
      </c>
      <c r="I22" s="2"/>
      <c r="J22" s="2"/>
    </row>
    <row r="23" spans="1:10" ht="66" customHeight="1" x14ac:dyDescent="0.25">
      <c r="A23" s="50" t="s">
        <v>158</v>
      </c>
      <c r="B23" s="51" t="s">
        <v>159</v>
      </c>
      <c r="C23" s="3" t="s">
        <v>20</v>
      </c>
      <c r="D23" s="25" t="s">
        <v>160</v>
      </c>
      <c r="E23" s="46" t="s">
        <v>170</v>
      </c>
      <c r="F23" s="45" t="s">
        <v>171</v>
      </c>
      <c r="G23" s="2">
        <f t="shared" si="1"/>
        <v>200000</v>
      </c>
      <c r="H23" s="2">
        <v>200000</v>
      </c>
      <c r="I23" s="2"/>
      <c r="J23" s="2"/>
    </row>
    <row r="24" spans="1:10" s="1" customFormat="1" ht="45" x14ac:dyDescent="0.25">
      <c r="A24" s="3" t="s">
        <v>18</v>
      </c>
      <c r="B24" s="3" t="s">
        <v>19</v>
      </c>
      <c r="C24" s="3" t="s">
        <v>20</v>
      </c>
      <c r="D24" s="25" t="s">
        <v>21</v>
      </c>
      <c r="E24" s="6" t="s">
        <v>145</v>
      </c>
      <c r="F24" s="45" t="s">
        <v>146</v>
      </c>
      <c r="G24" s="69">
        <f t="shared" si="1"/>
        <v>4155489</v>
      </c>
      <c r="H24" s="69">
        <v>4042489</v>
      </c>
      <c r="I24" s="53">
        <v>113000</v>
      </c>
      <c r="J24" s="53">
        <v>113000</v>
      </c>
    </row>
    <row r="25" spans="1:10" s="1" customFormat="1" ht="60" x14ac:dyDescent="0.25">
      <c r="A25" s="3" t="s">
        <v>182</v>
      </c>
      <c r="B25" s="3" t="s">
        <v>124</v>
      </c>
      <c r="C25" s="3" t="s">
        <v>125</v>
      </c>
      <c r="D25" s="52" t="s">
        <v>126</v>
      </c>
      <c r="E25" s="46" t="s">
        <v>145</v>
      </c>
      <c r="F25" s="45" t="s">
        <v>161</v>
      </c>
      <c r="G25" s="53">
        <f t="shared" si="1"/>
        <v>297902</v>
      </c>
      <c r="H25" s="53">
        <v>297902</v>
      </c>
      <c r="I25" s="58"/>
      <c r="J25" s="58"/>
    </row>
    <row r="26" spans="1:10" s="1" customFormat="1" ht="43.5" customHeight="1" x14ac:dyDescent="0.25">
      <c r="A26" s="3" t="s">
        <v>183</v>
      </c>
      <c r="B26" s="3" t="s">
        <v>184</v>
      </c>
      <c r="C26" s="60" t="s">
        <v>185</v>
      </c>
      <c r="D26" s="52" t="s">
        <v>186</v>
      </c>
      <c r="E26" s="46" t="s">
        <v>187</v>
      </c>
      <c r="F26" s="45" t="s">
        <v>188</v>
      </c>
      <c r="G26" s="53">
        <f t="shared" si="1"/>
        <v>104866</v>
      </c>
      <c r="H26" s="53"/>
      <c r="I26" s="53">
        <v>104866</v>
      </c>
      <c r="J26" s="58"/>
    </row>
    <row r="27" spans="1:10" s="1" customFormat="1" ht="48" customHeight="1" x14ac:dyDescent="0.25">
      <c r="A27" s="3" t="s">
        <v>192</v>
      </c>
      <c r="B27" s="3" t="s">
        <v>193</v>
      </c>
      <c r="C27" s="60" t="s">
        <v>194</v>
      </c>
      <c r="D27" s="52" t="s">
        <v>195</v>
      </c>
      <c r="E27" s="46" t="s">
        <v>145</v>
      </c>
      <c r="F27" s="45" t="s">
        <v>161</v>
      </c>
      <c r="G27" s="53">
        <f t="shared" si="1"/>
        <v>8000000</v>
      </c>
      <c r="H27" s="53"/>
      <c r="I27" s="53">
        <v>8000000</v>
      </c>
      <c r="J27" s="53">
        <v>8000000</v>
      </c>
    </row>
    <row r="28" spans="1:10" s="1" customFormat="1" ht="45" x14ac:dyDescent="0.25">
      <c r="A28" s="11" t="s">
        <v>22</v>
      </c>
      <c r="B28" s="3" t="s">
        <v>23</v>
      </c>
      <c r="C28" s="60" t="s">
        <v>24</v>
      </c>
      <c r="D28" s="52" t="s">
        <v>25</v>
      </c>
      <c r="E28" s="6" t="s">
        <v>145</v>
      </c>
      <c r="F28" s="45" t="s">
        <v>146</v>
      </c>
      <c r="G28" s="53">
        <f t="shared" si="1"/>
        <v>3131706</v>
      </c>
      <c r="H28" s="53">
        <v>1931706</v>
      </c>
      <c r="I28" s="53">
        <v>1200000</v>
      </c>
      <c r="J28" s="53">
        <v>1200000</v>
      </c>
    </row>
    <row r="29" spans="1:10" s="1" customFormat="1" ht="59.25" customHeight="1" x14ac:dyDescent="0.25">
      <c r="A29" s="11" t="s">
        <v>102</v>
      </c>
      <c r="B29" s="3" t="s">
        <v>103</v>
      </c>
      <c r="C29" s="3" t="s">
        <v>104</v>
      </c>
      <c r="D29" s="25" t="s">
        <v>105</v>
      </c>
      <c r="E29" s="46" t="s">
        <v>108</v>
      </c>
      <c r="F29" s="45" t="s">
        <v>127</v>
      </c>
      <c r="G29" s="2">
        <f t="shared" si="1"/>
        <v>30000</v>
      </c>
      <c r="H29" s="2">
        <v>30000</v>
      </c>
      <c r="I29" s="2"/>
      <c r="J29" s="2"/>
    </row>
    <row r="30" spans="1:10" s="1" customFormat="1" ht="66" customHeight="1" x14ac:dyDescent="0.25">
      <c r="A30" s="11" t="s">
        <v>26</v>
      </c>
      <c r="B30" s="12" t="s">
        <v>27</v>
      </c>
      <c r="C30" s="13" t="s">
        <v>28</v>
      </c>
      <c r="D30" s="14" t="s">
        <v>29</v>
      </c>
      <c r="E30" s="6" t="s">
        <v>145</v>
      </c>
      <c r="F30" s="45" t="s">
        <v>146</v>
      </c>
      <c r="G30" s="2">
        <f t="shared" si="1"/>
        <v>60000</v>
      </c>
      <c r="H30" s="5"/>
      <c r="I30" s="2">
        <v>60000</v>
      </c>
      <c r="J30" s="2">
        <v>60000</v>
      </c>
    </row>
    <row r="31" spans="1:10" s="1" customFormat="1" ht="57" customHeight="1" x14ac:dyDescent="0.25">
      <c r="A31" s="11" t="s">
        <v>198</v>
      </c>
      <c r="B31" s="12" t="s">
        <v>199</v>
      </c>
      <c r="C31" s="13" t="s">
        <v>28</v>
      </c>
      <c r="D31" s="14" t="s">
        <v>200</v>
      </c>
      <c r="E31" s="6" t="s">
        <v>145</v>
      </c>
      <c r="F31" s="45" t="s">
        <v>201</v>
      </c>
      <c r="G31" s="2">
        <f t="shared" si="1"/>
        <v>225000</v>
      </c>
      <c r="H31" s="5"/>
      <c r="I31" s="2">
        <v>225000</v>
      </c>
      <c r="J31" s="2">
        <v>225000</v>
      </c>
    </row>
    <row r="32" spans="1:10" s="1" customFormat="1" ht="42.75" customHeight="1" x14ac:dyDescent="0.25">
      <c r="A32" s="11" t="s">
        <v>162</v>
      </c>
      <c r="B32" s="12" t="s">
        <v>163</v>
      </c>
      <c r="C32" s="13" t="s">
        <v>155</v>
      </c>
      <c r="D32" s="14" t="s">
        <v>164</v>
      </c>
      <c r="E32" s="6" t="s">
        <v>172</v>
      </c>
      <c r="F32" s="45" t="s">
        <v>173</v>
      </c>
      <c r="G32" s="2">
        <f t="shared" si="1"/>
        <v>342220</v>
      </c>
      <c r="H32" s="2">
        <v>342220</v>
      </c>
      <c r="I32" s="2"/>
      <c r="J32" s="2"/>
    </row>
    <row r="33" spans="1:10" s="1" customFormat="1" ht="48.75" customHeight="1" x14ac:dyDescent="0.25">
      <c r="A33" s="11" t="s">
        <v>153</v>
      </c>
      <c r="B33" s="12" t="s">
        <v>154</v>
      </c>
      <c r="C33" s="13" t="s">
        <v>155</v>
      </c>
      <c r="D33" s="14" t="s">
        <v>156</v>
      </c>
      <c r="E33" s="6" t="s">
        <v>157</v>
      </c>
      <c r="F33" s="45" t="s">
        <v>169</v>
      </c>
      <c r="G33" s="53">
        <f t="shared" si="1"/>
        <v>540000</v>
      </c>
      <c r="H33" s="2">
        <v>540000</v>
      </c>
      <c r="I33" s="2"/>
      <c r="J33" s="2"/>
    </row>
    <row r="34" spans="1:10" s="1" customFormat="1" ht="66" customHeight="1" x14ac:dyDescent="0.25">
      <c r="A34" s="11" t="s">
        <v>138</v>
      </c>
      <c r="B34" s="3" t="s">
        <v>128</v>
      </c>
      <c r="C34" s="3" t="s">
        <v>94</v>
      </c>
      <c r="D34" s="25" t="s">
        <v>129</v>
      </c>
      <c r="E34" s="46" t="s">
        <v>145</v>
      </c>
      <c r="F34" s="45" t="s">
        <v>146</v>
      </c>
      <c r="G34" s="53">
        <f t="shared" si="1"/>
        <v>1200</v>
      </c>
      <c r="H34" s="53">
        <v>1200</v>
      </c>
      <c r="I34" s="58"/>
      <c r="J34" s="58"/>
    </row>
    <row r="35" spans="1:10" s="1" customFormat="1" ht="63" customHeight="1" x14ac:dyDescent="0.25">
      <c r="A35" s="3" t="s">
        <v>92</v>
      </c>
      <c r="B35" s="3" t="s">
        <v>93</v>
      </c>
      <c r="C35" s="3" t="s">
        <v>94</v>
      </c>
      <c r="D35" s="25" t="s">
        <v>95</v>
      </c>
      <c r="E35" s="6" t="s">
        <v>145</v>
      </c>
      <c r="F35" s="45" t="s">
        <v>146</v>
      </c>
      <c r="G35" s="53">
        <f t="shared" si="1"/>
        <v>188200</v>
      </c>
      <c r="H35" s="54"/>
      <c r="I35" s="53">
        <v>188200</v>
      </c>
      <c r="J35" s="54"/>
    </row>
    <row r="36" spans="1:10" s="18" customFormat="1" ht="28.5" x14ac:dyDescent="0.2">
      <c r="A36" s="7" t="s">
        <v>30</v>
      </c>
      <c r="B36" s="57"/>
      <c r="C36" s="57"/>
      <c r="D36" s="8" t="s">
        <v>31</v>
      </c>
      <c r="E36" s="58"/>
      <c r="F36" s="58"/>
      <c r="G36" s="54">
        <f t="shared" ref="G36:G40" si="2">H36+I36</f>
        <v>310409</v>
      </c>
      <c r="H36" s="54">
        <f>H37</f>
        <v>242000</v>
      </c>
      <c r="I36" s="54">
        <f>I37</f>
        <v>68409</v>
      </c>
      <c r="J36" s="54">
        <f>J37</f>
        <v>68409</v>
      </c>
    </row>
    <row r="37" spans="1:10" s="18" customFormat="1" ht="28.5" x14ac:dyDescent="0.2">
      <c r="A37" s="7" t="s">
        <v>32</v>
      </c>
      <c r="B37" s="57"/>
      <c r="C37" s="57"/>
      <c r="D37" s="59" t="s">
        <v>33</v>
      </c>
      <c r="E37" s="58"/>
      <c r="F37" s="58"/>
      <c r="G37" s="54">
        <f t="shared" si="2"/>
        <v>310409</v>
      </c>
      <c r="H37" s="54">
        <f>H38+H39+H40</f>
        <v>242000</v>
      </c>
      <c r="I37" s="54">
        <f t="shared" ref="I37:J37" si="3">I38+I39+I40</f>
        <v>68409</v>
      </c>
      <c r="J37" s="54">
        <f t="shared" si="3"/>
        <v>68409</v>
      </c>
    </row>
    <row r="38" spans="1:10" s="18" customFormat="1" ht="47.25" customHeight="1" x14ac:dyDescent="0.2">
      <c r="A38" s="3" t="s">
        <v>135</v>
      </c>
      <c r="B38" s="3" t="s">
        <v>136</v>
      </c>
      <c r="C38" s="21" t="s">
        <v>34</v>
      </c>
      <c r="D38" s="20" t="s">
        <v>35</v>
      </c>
      <c r="E38" s="46" t="s">
        <v>140</v>
      </c>
      <c r="F38" s="45" t="s">
        <v>142</v>
      </c>
      <c r="G38" s="67">
        <f t="shared" si="2"/>
        <v>142000</v>
      </c>
      <c r="H38" s="67">
        <v>142000</v>
      </c>
      <c r="I38" s="17"/>
      <c r="J38" s="17"/>
    </row>
    <row r="39" spans="1:10" s="18" customFormat="1" ht="60.6" customHeight="1" x14ac:dyDescent="0.2">
      <c r="A39" s="3" t="s">
        <v>135</v>
      </c>
      <c r="B39" s="3" t="s">
        <v>136</v>
      </c>
      <c r="C39" s="21" t="s">
        <v>34</v>
      </c>
      <c r="D39" s="20" t="s">
        <v>35</v>
      </c>
      <c r="E39" s="6" t="s">
        <v>143</v>
      </c>
      <c r="F39" s="45" t="s">
        <v>144</v>
      </c>
      <c r="G39" s="82">
        <f t="shared" si="2"/>
        <v>100000</v>
      </c>
      <c r="H39" s="82">
        <v>100000</v>
      </c>
      <c r="I39" s="70"/>
      <c r="J39" s="56"/>
    </row>
    <row r="40" spans="1:10" s="18" customFormat="1" ht="58.5" customHeight="1" x14ac:dyDescent="0.2">
      <c r="A40" s="3" t="s">
        <v>202</v>
      </c>
      <c r="B40" s="3" t="s">
        <v>203</v>
      </c>
      <c r="C40" s="21" t="s">
        <v>34</v>
      </c>
      <c r="D40" s="20" t="s">
        <v>204</v>
      </c>
      <c r="E40" s="46" t="s">
        <v>145</v>
      </c>
      <c r="F40" s="81" t="s">
        <v>161</v>
      </c>
      <c r="G40" s="71">
        <f t="shared" si="2"/>
        <v>68409</v>
      </c>
      <c r="H40" s="71"/>
      <c r="I40" s="71">
        <v>68409</v>
      </c>
      <c r="J40" s="71">
        <v>68409</v>
      </c>
    </row>
    <row r="41" spans="1:10" s="18" customFormat="1" ht="42.75" x14ac:dyDescent="0.2">
      <c r="A41" s="7" t="s">
        <v>36</v>
      </c>
      <c r="B41" s="7"/>
      <c r="C41" s="64"/>
      <c r="D41" s="65" t="s">
        <v>37</v>
      </c>
      <c r="E41" s="58"/>
      <c r="F41" s="58"/>
      <c r="G41" s="66">
        <f t="shared" ref="G41:G51" si="4">H41+I41</f>
        <v>5132900</v>
      </c>
      <c r="H41" s="66">
        <f>H42</f>
        <v>5132900</v>
      </c>
      <c r="I41" s="66">
        <f>I42</f>
        <v>0</v>
      </c>
      <c r="J41" s="66">
        <f>J42</f>
        <v>0</v>
      </c>
    </row>
    <row r="42" spans="1:10" s="18" customFormat="1" ht="42.75" x14ac:dyDescent="0.2">
      <c r="A42" s="7" t="s">
        <v>38</v>
      </c>
      <c r="B42" s="7"/>
      <c r="C42" s="64"/>
      <c r="D42" s="65" t="s">
        <v>39</v>
      </c>
      <c r="E42" s="58"/>
      <c r="F42" s="58"/>
      <c r="G42" s="54">
        <f t="shared" si="4"/>
        <v>5132900</v>
      </c>
      <c r="H42" s="54">
        <f>H44+H46+H47+H48+H49+H50+H51+H43+H45</f>
        <v>5132900</v>
      </c>
      <c r="I42" s="54">
        <f t="shared" ref="I42:J42" si="5">I44+I46+I47+I48+I49+I50+I51+I43+I45</f>
        <v>0</v>
      </c>
      <c r="J42" s="54">
        <f t="shared" si="5"/>
        <v>0</v>
      </c>
    </row>
    <row r="43" spans="1:10" s="18" customFormat="1" ht="78" customHeight="1" x14ac:dyDescent="0.2">
      <c r="A43" s="3" t="s">
        <v>113</v>
      </c>
      <c r="B43" s="3" t="s">
        <v>110</v>
      </c>
      <c r="C43" s="3" t="s">
        <v>111</v>
      </c>
      <c r="D43" s="68" t="s">
        <v>112</v>
      </c>
      <c r="E43" s="46" t="s">
        <v>109</v>
      </c>
      <c r="F43" s="45" t="s">
        <v>130</v>
      </c>
      <c r="G43" s="53">
        <f t="shared" si="4"/>
        <v>667900</v>
      </c>
      <c r="H43" s="53">
        <v>667900</v>
      </c>
      <c r="I43" s="53"/>
      <c r="J43" s="53"/>
    </row>
    <row r="44" spans="1:10" s="18" customFormat="1" ht="76.5" customHeight="1" x14ac:dyDescent="0.2">
      <c r="A44" s="11" t="s">
        <v>40</v>
      </c>
      <c r="B44" s="11" t="s">
        <v>41</v>
      </c>
      <c r="C44" s="23" t="s">
        <v>42</v>
      </c>
      <c r="D44" s="24" t="s">
        <v>43</v>
      </c>
      <c r="E44" s="46" t="s">
        <v>109</v>
      </c>
      <c r="F44" s="45" t="s">
        <v>130</v>
      </c>
      <c r="G44" s="53">
        <f t="shared" si="4"/>
        <v>40000</v>
      </c>
      <c r="H44" s="53">
        <v>40000</v>
      </c>
      <c r="I44" s="17"/>
      <c r="J44" s="17"/>
    </row>
    <row r="45" spans="1:10" s="18" customFormat="1" ht="66" customHeight="1" x14ac:dyDescent="0.2">
      <c r="A45" s="11" t="s">
        <v>40</v>
      </c>
      <c r="B45" s="11" t="s">
        <v>41</v>
      </c>
      <c r="C45" s="23" t="s">
        <v>42</v>
      </c>
      <c r="D45" s="24" t="s">
        <v>43</v>
      </c>
      <c r="E45" s="46" t="s">
        <v>177</v>
      </c>
      <c r="F45" s="45" t="s">
        <v>176</v>
      </c>
      <c r="G45" s="53">
        <f t="shared" si="4"/>
        <v>30000</v>
      </c>
      <c r="H45" s="53">
        <v>30000</v>
      </c>
      <c r="I45" s="17"/>
      <c r="J45" s="17"/>
    </row>
    <row r="46" spans="1:10" s="18" customFormat="1" ht="77.25" customHeight="1" x14ac:dyDescent="0.2">
      <c r="A46" s="11" t="s">
        <v>44</v>
      </c>
      <c r="B46" s="11" t="s">
        <v>45</v>
      </c>
      <c r="C46" s="23" t="s">
        <v>46</v>
      </c>
      <c r="D46" s="24" t="s">
        <v>47</v>
      </c>
      <c r="E46" s="46" t="s">
        <v>109</v>
      </c>
      <c r="F46" s="45" t="s">
        <v>130</v>
      </c>
      <c r="G46" s="2">
        <f t="shared" si="4"/>
        <v>105000</v>
      </c>
      <c r="H46" s="2">
        <v>105000</v>
      </c>
      <c r="I46" s="17"/>
      <c r="J46" s="17"/>
    </row>
    <row r="47" spans="1:10" s="18" customFormat="1" ht="135" customHeight="1" x14ac:dyDescent="0.2">
      <c r="A47" s="11" t="s">
        <v>48</v>
      </c>
      <c r="B47" s="11" t="s">
        <v>49</v>
      </c>
      <c r="C47" s="23" t="s">
        <v>46</v>
      </c>
      <c r="D47" s="24" t="s">
        <v>50</v>
      </c>
      <c r="E47" s="46" t="s">
        <v>139</v>
      </c>
      <c r="F47" s="45" t="s">
        <v>141</v>
      </c>
      <c r="G47" s="2">
        <f t="shared" si="4"/>
        <v>2000000</v>
      </c>
      <c r="H47" s="2">
        <v>2000000</v>
      </c>
      <c r="I47" s="17"/>
      <c r="J47" s="17"/>
    </row>
    <row r="48" spans="1:10" s="18" customFormat="1" ht="90" x14ac:dyDescent="0.2">
      <c r="A48" s="15" t="s">
        <v>51</v>
      </c>
      <c r="B48" s="12" t="s">
        <v>52</v>
      </c>
      <c r="C48" s="19" t="s">
        <v>53</v>
      </c>
      <c r="D48" s="22" t="s">
        <v>54</v>
      </c>
      <c r="E48" s="46" t="s">
        <v>109</v>
      </c>
      <c r="F48" s="45" t="s">
        <v>130</v>
      </c>
      <c r="G48" s="2">
        <f t="shared" si="4"/>
        <v>10000</v>
      </c>
      <c r="H48" s="2">
        <v>10000</v>
      </c>
      <c r="I48" s="17"/>
      <c r="J48" s="17"/>
    </row>
    <row r="49" spans="1:10" s="18" customFormat="1" ht="72.75" customHeight="1" x14ac:dyDescent="0.2">
      <c r="A49" s="15" t="s">
        <v>55</v>
      </c>
      <c r="B49" s="12" t="s">
        <v>56</v>
      </c>
      <c r="C49" s="19" t="s">
        <v>42</v>
      </c>
      <c r="D49" s="22" t="s">
        <v>57</v>
      </c>
      <c r="E49" s="46" t="s">
        <v>109</v>
      </c>
      <c r="F49" s="45" t="s">
        <v>130</v>
      </c>
      <c r="G49" s="2">
        <f t="shared" si="4"/>
        <v>108000</v>
      </c>
      <c r="H49" s="2">
        <v>108000</v>
      </c>
      <c r="I49" s="17"/>
      <c r="J49" s="17"/>
    </row>
    <row r="50" spans="1:10" s="18" customFormat="1" ht="72.75" customHeight="1" x14ac:dyDescent="0.2">
      <c r="A50" s="15" t="s">
        <v>58</v>
      </c>
      <c r="B50" s="12" t="s">
        <v>59</v>
      </c>
      <c r="C50" s="19" t="s">
        <v>42</v>
      </c>
      <c r="D50" s="22" t="s">
        <v>60</v>
      </c>
      <c r="E50" s="46" t="s">
        <v>109</v>
      </c>
      <c r="F50" s="45" t="s">
        <v>130</v>
      </c>
      <c r="G50" s="2">
        <f t="shared" si="4"/>
        <v>100000</v>
      </c>
      <c r="H50" s="2">
        <v>100000</v>
      </c>
      <c r="I50" s="17"/>
      <c r="J50" s="17"/>
    </row>
    <row r="51" spans="1:10" s="18" customFormat="1" ht="73.5" customHeight="1" x14ac:dyDescent="0.25">
      <c r="A51" s="11" t="s">
        <v>61</v>
      </c>
      <c r="B51" s="3" t="s">
        <v>62</v>
      </c>
      <c r="C51" s="21" t="s">
        <v>63</v>
      </c>
      <c r="D51" s="25" t="s">
        <v>64</v>
      </c>
      <c r="E51" s="46" t="s">
        <v>109</v>
      </c>
      <c r="F51" s="45" t="s">
        <v>130</v>
      </c>
      <c r="G51" s="2">
        <f t="shared" si="4"/>
        <v>2072000</v>
      </c>
      <c r="H51" s="2">
        <v>2072000</v>
      </c>
      <c r="I51" s="17"/>
      <c r="J51" s="17"/>
    </row>
    <row r="52" spans="1:10" s="18" customFormat="1" ht="32.25" customHeight="1" x14ac:dyDescent="0.2">
      <c r="A52" s="26" t="s">
        <v>65</v>
      </c>
      <c r="B52" s="26"/>
      <c r="C52" s="27"/>
      <c r="D52" s="28" t="s">
        <v>137</v>
      </c>
      <c r="E52" s="17"/>
      <c r="F52" s="45"/>
      <c r="G52" s="5">
        <f>H52+I52</f>
        <v>315000</v>
      </c>
      <c r="H52" s="5">
        <f>H53</f>
        <v>300000</v>
      </c>
      <c r="I52" s="5">
        <f>I53</f>
        <v>15000</v>
      </c>
      <c r="J52" s="5">
        <f>J53</f>
        <v>15000</v>
      </c>
    </row>
    <row r="53" spans="1:10" s="18" customFormat="1" ht="31.5" customHeight="1" x14ac:dyDescent="0.2">
      <c r="A53" s="29" t="s">
        <v>66</v>
      </c>
      <c r="B53" s="30"/>
      <c r="C53" s="31"/>
      <c r="D53" s="32" t="s">
        <v>137</v>
      </c>
      <c r="E53" s="17"/>
      <c r="F53" s="45"/>
      <c r="G53" s="5">
        <f>H53+I53</f>
        <v>315000</v>
      </c>
      <c r="H53" s="5">
        <f>H55+H54</f>
        <v>300000</v>
      </c>
      <c r="I53" s="5">
        <f t="shared" ref="I53:J53" si="6">I55+I54</f>
        <v>15000</v>
      </c>
      <c r="J53" s="5">
        <f t="shared" si="6"/>
        <v>15000</v>
      </c>
    </row>
    <row r="54" spans="1:10" s="18" customFormat="1" ht="59.25" customHeight="1" x14ac:dyDescent="0.2">
      <c r="A54" s="33" t="s">
        <v>205</v>
      </c>
      <c r="B54" s="34" t="s">
        <v>206</v>
      </c>
      <c r="C54" s="35" t="s">
        <v>81</v>
      </c>
      <c r="D54" s="36" t="s">
        <v>207</v>
      </c>
      <c r="E54" s="46" t="s">
        <v>145</v>
      </c>
      <c r="F54" s="81" t="s">
        <v>161</v>
      </c>
      <c r="G54" s="2">
        <f>H54+I54</f>
        <v>15000</v>
      </c>
      <c r="H54" s="5"/>
      <c r="I54" s="2">
        <v>15000</v>
      </c>
      <c r="J54" s="2">
        <v>15000</v>
      </c>
    </row>
    <row r="55" spans="1:10" s="18" customFormat="1" ht="63.75" customHeight="1" x14ac:dyDescent="0.2">
      <c r="A55" s="41" t="s">
        <v>96</v>
      </c>
      <c r="B55" s="41" t="s">
        <v>97</v>
      </c>
      <c r="C55" s="42" t="s">
        <v>81</v>
      </c>
      <c r="D55" s="36" t="s">
        <v>82</v>
      </c>
      <c r="E55" s="47" t="s">
        <v>91</v>
      </c>
      <c r="F55" s="45" t="s">
        <v>131</v>
      </c>
      <c r="G55" s="2">
        <f>H55+I55</f>
        <v>300000</v>
      </c>
      <c r="H55" s="2">
        <v>300000</v>
      </c>
      <c r="I55" s="17"/>
      <c r="J55" s="17"/>
    </row>
    <row r="56" spans="1:10" s="18" customFormat="1" ht="30.75" customHeight="1" x14ac:dyDescent="0.2">
      <c r="A56" s="26" t="s">
        <v>67</v>
      </c>
      <c r="B56" s="61"/>
      <c r="C56" s="61"/>
      <c r="D56" s="62" t="s">
        <v>69</v>
      </c>
      <c r="E56" s="43"/>
      <c r="F56" s="63"/>
      <c r="G56" s="54">
        <f t="shared" ref="G56:G65" si="7">H56+I56</f>
        <v>725490</v>
      </c>
      <c r="H56" s="54">
        <f>H57</f>
        <v>700490</v>
      </c>
      <c r="I56" s="54">
        <f t="shared" ref="I56:J56" si="8">I57</f>
        <v>25000</v>
      </c>
      <c r="J56" s="54">
        <f t="shared" si="8"/>
        <v>25000</v>
      </c>
    </row>
    <row r="57" spans="1:10" s="18" customFormat="1" ht="33.75" customHeight="1" x14ac:dyDescent="0.2">
      <c r="A57" s="26" t="s">
        <v>68</v>
      </c>
      <c r="B57" s="61"/>
      <c r="C57" s="61"/>
      <c r="D57" s="62" t="s">
        <v>69</v>
      </c>
      <c r="E57" s="43"/>
      <c r="F57" s="63"/>
      <c r="G57" s="54">
        <f t="shared" si="7"/>
        <v>725490</v>
      </c>
      <c r="H57" s="54">
        <f>H58+H59+H60+H61+H62+H63+H65+H64</f>
        <v>700490</v>
      </c>
      <c r="I57" s="54">
        <f t="shared" ref="I57:J57" si="9">I58+I59+I60+I61+I62+I63+I65+I64</f>
        <v>25000</v>
      </c>
      <c r="J57" s="54">
        <f t="shared" si="9"/>
        <v>25000</v>
      </c>
    </row>
    <row r="58" spans="1:10" s="18" customFormat="1" ht="65.25" customHeight="1" x14ac:dyDescent="0.2">
      <c r="A58" s="33" t="s">
        <v>83</v>
      </c>
      <c r="B58" s="34" t="s">
        <v>84</v>
      </c>
      <c r="C58" s="35" t="s">
        <v>16</v>
      </c>
      <c r="D58" s="36" t="s">
        <v>85</v>
      </c>
      <c r="E58" s="38" t="s">
        <v>70</v>
      </c>
      <c r="F58" s="45" t="s">
        <v>132</v>
      </c>
      <c r="G58" s="2">
        <f t="shared" si="7"/>
        <v>200000</v>
      </c>
      <c r="H58" s="2">
        <v>200000</v>
      </c>
      <c r="I58" s="17"/>
      <c r="J58" s="17"/>
    </row>
    <row r="59" spans="1:10" s="18" customFormat="1" ht="45" x14ac:dyDescent="0.2">
      <c r="A59" s="33" t="s">
        <v>86</v>
      </c>
      <c r="B59" s="34" t="s">
        <v>87</v>
      </c>
      <c r="C59" s="35" t="s">
        <v>16</v>
      </c>
      <c r="D59" s="36" t="s">
        <v>88</v>
      </c>
      <c r="E59" s="38" t="s">
        <v>148</v>
      </c>
      <c r="F59" s="46" t="s">
        <v>147</v>
      </c>
      <c r="G59" s="2">
        <f t="shared" si="7"/>
        <v>63490</v>
      </c>
      <c r="H59" s="2">
        <v>63490</v>
      </c>
      <c r="I59" s="17"/>
      <c r="J59" s="17"/>
    </row>
    <row r="60" spans="1:10" s="18" customFormat="1" ht="60" x14ac:dyDescent="0.2">
      <c r="A60" s="33" t="s">
        <v>86</v>
      </c>
      <c r="B60" s="34" t="s">
        <v>87</v>
      </c>
      <c r="C60" s="35" t="s">
        <v>16</v>
      </c>
      <c r="D60" s="36" t="s">
        <v>88</v>
      </c>
      <c r="E60" s="37" t="s">
        <v>89</v>
      </c>
      <c r="F60" s="45" t="s">
        <v>133</v>
      </c>
      <c r="G60" s="2">
        <f t="shared" si="7"/>
        <v>30000</v>
      </c>
      <c r="H60" s="2">
        <v>30000</v>
      </c>
      <c r="I60" s="17"/>
      <c r="J60" s="17"/>
    </row>
    <row r="61" spans="1:10" s="18" customFormat="1" ht="58.5" customHeight="1" x14ac:dyDescent="0.2">
      <c r="A61" s="39" t="s">
        <v>71</v>
      </c>
      <c r="B61" s="39" t="s">
        <v>72</v>
      </c>
      <c r="C61" s="39" t="s">
        <v>73</v>
      </c>
      <c r="D61" s="40" t="s">
        <v>74</v>
      </c>
      <c r="E61" s="38" t="s">
        <v>90</v>
      </c>
      <c r="F61" s="45" t="s">
        <v>134</v>
      </c>
      <c r="G61" s="2">
        <f t="shared" si="7"/>
        <v>85000</v>
      </c>
      <c r="H61" s="2">
        <v>85000</v>
      </c>
      <c r="I61" s="17"/>
      <c r="J61" s="17"/>
    </row>
    <row r="62" spans="1:10" s="18" customFormat="1" ht="60" x14ac:dyDescent="0.2">
      <c r="A62" s="39" t="s">
        <v>76</v>
      </c>
      <c r="B62" s="39" t="s">
        <v>77</v>
      </c>
      <c r="C62" s="39" t="s">
        <v>73</v>
      </c>
      <c r="D62" s="40" t="s">
        <v>78</v>
      </c>
      <c r="E62" s="38" t="s">
        <v>90</v>
      </c>
      <c r="F62" s="45" t="s">
        <v>134</v>
      </c>
      <c r="G62" s="2">
        <f t="shared" si="7"/>
        <v>67000</v>
      </c>
      <c r="H62" s="2">
        <v>67000</v>
      </c>
      <c r="I62" s="17"/>
      <c r="J62" s="17"/>
    </row>
    <row r="63" spans="1:10" s="18" customFormat="1" ht="58.5" customHeight="1" x14ac:dyDescent="0.2">
      <c r="A63" s="74" t="s">
        <v>79</v>
      </c>
      <c r="B63" s="74" t="s">
        <v>80</v>
      </c>
      <c r="C63" s="74" t="s">
        <v>73</v>
      </c>
      <c r="D63" s="75" t="s">
        <v>75</v>
      </c>
      <c r="E63" s="76" t="s">
        <v>90</v>
      </c>
      <c r="F63" s="77" t="s">
        <v>134</v>
      </c>
      <c r="G63" s="73">
        <f t="shared" si="7"/>
        <v>5000</v>
      </c>
      <c r="H63" s="73">
        <v>5000</v>
      </c>
      <c r="I63" s="56"/>
      <c r="J63" s="56"/>
    </row>
    <row r="64" spans="1:10" s="18" customFormat="1" ht="62.25" customHeight="1" x14ac:dyDescent="0.2">
      <c r="A64" s="74" t="s">
        <v>208</v>
      </c>
      <c r="B64" s="74" t="s">
        <v>209</v>
      </c>
      <c r="C64" s="74" t="s">
        <v>73</v>
      </c>
      <c r="D64" s="75" t="s">
        <v>210</v>
      </c>
      <c r="E64" s="46" t="s">
        <v>145</v>
      </c>
      <c r="F64" s="81" t="s">
        <v>161</v>
      </c>
      <c r="G64" s="80">
        <f t="shared" si="7"/>
        <v>25000</v>
      </c>
      <c r="H64" s="71"/>
      <c r="I64" s="71">
        <v>25000</v>
      </c>
      <c r="J64" s="71">
        <v>25000</v>
      </c>
    </row>
    <row r="65" spans="1:10" s="18" customFormat="1" ht="59.25" customHeight="1" x14ac:dyDescent="0.2">
      <c r="A65" s="39" t="s">
        <v>189</v>
      </c>
      <c r="B65" s="39" t="s">
        <v>190</v>
      </c>
      <c r="C65" s="39" t="s">
        <v>73</v>
      </c>
      <c r="D65" s="40" t="s">
        <v>191</v>
      </c>
      <c r="E65" s="38" t="s">
        <v>90</v>
      </c>
      <c r="F65" s="78" t="s">
        <v>134</v>
      </c>
      <c r="G65" s="71">
        <f t="shared" si="7"/>
        <v>250000</v>
      </c>
      <c r="H65" s="71">
        <v>250000</v>
      </c>
      <c r="I65" s="79"/>
      <c r="J65" s="79"/>
    </row>
    <row r="66" spans="1:10" ht="14.25" x14ac:dyDescent="0.2">
      <c r="A66" s="44" t="s">
        <v>8</v>
      </c>
      <c r="B66" s="44" t="s">
        <v>8</v>
      </c>
      <c r="C66" s="44" t="s">
        <v>8</v>
      </c>
      <c r="D66" s="48" t="s">
        <v>9</v>
      </c>
      <c r="E66" s="44" t="s">
        <v>8</v>
      </c>
      <c r="F66" s="44" t="s">
        <v>8</v>
      </c>
      <c r="G66" s="44">
        <f t="shared" ref="G66" si="10">H66+I66</f>
        <v>32862926</v>
      </c>
      <c r="H66" s="44">
        <f>H11+H36+H41+H52+H56</f>
        <v>22863451</v>
      </c>
      <c r="I66" s="44">
        <f>I11+I36+I41+I52+I56</f>
        <v>9999475</v>
      </c>
      <c r="J66" s="44">
        <f>J11+J36+J41+J52+J56</f>
        <v>9706409</v>
      </c>
    </row>
    <row r="70" spans="1:10" x14ac:dyDescent="0.2">
      <c r="A70" s="83" t="s">
        <v>212</v>
      </c>
      <c r="B70" s="83"/>
      <c r="C70" s="83"/>
      <c r="D70" s="83"/>
      <c r="E70" s="83"/>
    </row>
  </sheetData>
  <mergeCells count="14">
    <mergeCell ref="A70:E70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2021-01-18T09:06:04Z</cp:lastPrinted>
  <dcterms:created xsi:type="dcterms:W3CDTF">2018-11-29T06:06:17Z</dcterms:created>
  <dcterms:modified xsi:type="dcterms:W3CDTF">2021-02-26T12:48:03Z</dcterms:modified>
</cp:coreProperties>
</file>