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57" i="1" l="1"/>
  <c r="G47" i="1" l="1"/>
  <c r="H47" i="1"/>
  <c r="I47" i="1"/>
  <c r="F47" i="1"/>
  <c r="E49" i="1"/>
  <c r="E48" i="1"/>
  <c r="D47" i="1"/>
  <c r="D34" i="1"/>
  <c r="D42" i="1"/>
  <c r="G42" i="1"/>
  <c r="H42" i="1"/>
  <c r="I42" i="1"/>
  <c r="F42" i="1"/>
  <c r="G34" i="1"/>
  <c r="H34" i="1"/>
  <c r="I34" i="1"/>
  <c r="F34" i="1"/>
  <c r="E36" i="1"/>
  <c r="E35" i="1"/>
  <c r="E40" i="1"/>
  <c r="E41" i="1"/>
  <c r="E39" i="1"/>
  <c r="D38" i="1"/>
  <c r="G38" i="1"/>
  <c r="H38" i="1"/>
  <c r="I38" i="1"/>
  <c r="F38" i="1"/>
  <c r="E34" i="1" l="1"/>
  <c r="F50" i="1"/>
  <c r="E38" i="1"/>
  <c r="I50" i="1"/>
  <c r="H50" i="1"/>
  <c r="G50" i="1"/>
  <c r="E47" i="1"/>
  <c r="D50" i="1"/>
  <c r="D76" i="1"/>
  <c r="E50" i="1" l="1"/>
  <c r="E42" i="1"/>
  <c r="E53" i="1" l="1"/>
  <c r="I106" i="1"/>
  <c r="E107" i="1"/>
  <c r="G82" i="1"/>
  <c r="H82" i="1"/>
  <c r="I82" i="1"/>
  <c r="E81" i="1"/>
  <c r="F82" i="1"/>
  <c r="F77" i="1"/>
  <c r="I77" i="1"/>
  <c r="H77" i="1"/>
  <c r="G106" i="1" l="1"/>
  <c r="F80" i="1"/>
  <c r="D82" i="1"/>
  <c r="D80" i="1" s="1"/>
  <c r="I80" i="1" l="1"/>
  <c r="H80" i="1"/>
  <c r="G80" i="1"/>
  <c r="G77" i="1"/>
  <c r="D90" i="1" l="1"/>
  <c r="D101" i="1" s="1"/>
  <c r="D77" i="1"/>
  <c r="F74" i="1"/>
  <c r="F75" i="1"/>
  <c r="F71" i="1"/>
  <c r="I76" i="1" l="1"/>
  <c r="I71" i="1"/>
  <c r="I102" i="1" s="1"/>
  <c r="F76" i="1"/>
  <c r="H106" i="1" l="1"/>
  <c r="F106" i="1"/>
  <c r="E106" i="1" l="1"/>
  <c r="F90" i="1"/>
  <c r="F101" i="1" s="1"/>
  <c r="G90" i="1"/>
  <c r="G101" i="1" s="1"/>
  <c r="H90" i="1"/>
  <c r="H101" i="1" s="1"/>
  <c r="I90" i="1"/>
  <c r="I101" i="1" s="1"/>
  <c r="D75" i="1"/>
  <c r="D74" i="1"/>
  <c r="I60" i="1"/>
  <c r="I73" i="1" s="1"/>
  <c r="F102" i="1"/>
  <c r="G71" i="1"/>
  <c r="G75" i="1"/>
  <c r="H75" i="1"/>
  <c r="I75" i="1"/>
  <c r="G74" i="1"/>
  <c r="H74" i="1"/>
  <c r="I74" i="1"/>
  <c r="G76" i="1"/>
  <c r="H76" i="1"/>
  <c r="E101" i="1" l="1"/>
  <c r="I78" i="1"/>
  <c r="G102" i="1"/>
  <c r="E74" i="1"/>
  <c r="F103" i="1"/>
  <c r="E85" i="1"/>
  <c r="E86" i="1"/>
  <c r="E87" i="1"/>
  <c r="E88" i="1"/>
  <c r="E83" i="1"/>
  <c r="E84" i="1"/>
  <c r="E82" i="1" l="1"/>
  <c r="E80" i="1" s="1"/>
  <c r="G103" i="1"/>
  <c r="E77" i="1"/>
  <c r="E75" i="1"/>
  <c r="E76" i="1"/>
  <c r="E58" i="1" l="1"/>
  <c r="E61" i="1" l="1"/>
  <c r="E62" i="1"/>
  <c r="E63" i="1"/>
  <c r="E64" i="1"/>
  <c r="E65" i="1"/>
  <c r="E66" i="1"/>
  <c r="E67" i="1"/>
  <c r="E68" i="1"/>
  <c r="E69" i="1"/>
  <c r="E70" i="1"/>
  <c r="E54" i="1"/>
  <c r="E55" i="1"/>
  <c r="E56" i="1"/>
  <c r="E59" i="1"/>
  <c r="E52" i="1"/>
  <c r="E94" i="1"/>
  <c r="E90" i="1" s="1"/>
  <c r="E37" i="1" l="1"/>
  <c r="E43" i="1"/>
  <c r="E44" i="1"/>
  <c r="E45" i="1"/>
  <c r="F60" i="1"/>
  <c r="F73" i="1" s="1"/>
  <c r="G60" i="1"/>
  <c r="G73" i="1" s="1"/>
  <c r="G78" i="1" s="1"/>
  <c r="H60" i="1"/>
  <c r="H73" i="1" s="1"/>
  <c r="H78" i="1" s="1"/>
  <c r="D60" i="1"/>
  <c r="D73" i="1" s="1"/>
  <c r="D78" i="1" s="1"/>
  <c r="H71" i="1"/>
  <c r="D71" i="1"/>
  <c r="D102" i="1" s="1"/>
  <c r="D103" i="1" s="1"/>
  <c r="H102" i="1" l="1"/>
  <c r="E102" i="1" s="1"/>
  <c r="E71" i="1"/>
  <c r="F78" i="1"/>
  <c r="E73" i="1"/>
  <c r="E78" i="1" s="1"/>
  <c r="I103" i="1"/>
  <c r="E60" i="1"/>
  <c r="H103" i="1" l="1"/>
  <c r="E103" i="1" s="1"/>
</calcChain>
</file>

<file path=xl/sharedStrings.xml><?xml version="1.0" encoding="utf-8"?>
<sst xmlns="http://schemas.openxmlformats.org/spreadsheetml/2006/main" count="173" uniqueCount="129">
  <si>
    <t>ЗАТВЕРДЖЕНО</t>
  </si>
  <si>
    <t>Проект</t>
  </si>
  <si>
    <t>Попередній</t>
  </si>
  <si>
    <t>Уточнений</t>
  </si>
  <si>
    <t>Зміни</t>
  </si>
  <si>
    <t>зробити позначку "Х"</t>
  </si>
  <si>
    <t>коди</t>
  </si>
  <si>
    <t>Середньооблікова кількість штатних працівників</t>
  </si>
  <si>
    <t>за ЄДРПОУ</t>
  </si>
  <si>
    <t>за КОПФГ</t>
  </si>
  <si>
    <t>за КОАТУУ</t>
  </si>
  <si>
    <t>за СПОДУ</t>
  </si>
  <si>
    <t>за ЗКГНГ</t>
  </si>
  <si>
    <t>за КВЕД</t>
  </si>
  <si>
    <t>Основні фінансові показники підприємства</t>
  </si>
  <si>
    <t>II               квартал</t>
  </si>
  <si>
    <t>I. Формування фінансового результату підприємства</t>
  </si>
  <si>
    <t>код рядка</t>
  </si>
  <si>
    <t>факт минулого року</t>
  </si>
  <si>
    <t>Кошти з місцевих бюджетів за цільовими програмами, у т.ч.:</t>
  </si>
  <si>
    <t>Інші доходи від операційної діяльності, в т.ч.:</t>
  </si>
  <si>
    <t>дохід від оренди активів</t>
  </si>
  <si>
    <t>дохід від реалізації необоротних активів</t>
  </si>
  <si>
    <t>Разом (сума рядків 100-140)</t>
  </si>
  <si>
    <t>1.2. Витрати</t>
  </si>
  <si>
    <t>Витрати на оплату праці</t>
  </si>
  <si>
    <t>Нарахування на оплату праці</t>
  </si>
  <si>
    <t>Обовязкові платежі до бюджетів усіх рівнів</t>
  </si>
  <si>
    <t>Предмети, матеріали, обладнання та інвентар</t>
  </si>
  <si>
    <t>Медикаменти та перевязувальні матеріали</t>
  </si>
  <si>
    <t>Продукти харчування</t>
  </si>
  <si>
    <t>Оплата послуг (крім комунальних)</t>
  </si>
  <si>
    <t>Службові відрядження</t>
  </si>
  <si>
    <t>Оплата комунальних послуг та енергоносіїв, в т.ч.: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</si>
  <si>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</si>
  <si>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</si>
  <si>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</si>
  <si>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</si>
  <si>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</si>
  <si>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</si>
  <si>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Окремі заходи по реалізації державних (регіональних) програм, не віднесені до заходів розвитку</t>
  </si>
  <si>
    <t>Амортизація</t>
  </si>
  <si>
    <t>Інші витрати (розшифрувати)</t>
  </si>
  <si>
    <t>Разом (сума рядків 200-320)</t>
  </si>
  <si>
    <t>Матеріальні затрати</t>
  </si>
  <si>
    <t>Відрахування на соціальні заходи</t>
  </si>
  <si>
    <t>Інші операційні витрати</t>
  </si>
  <si>
    <t>Разом (сума рядків 400-440)</t>
  </si>
  <si>
    <t>1.4.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</si>
  <si>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</si>
  <si>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</si>
  <si>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</si>
  <si>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</si>
  <si>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</si>
  <si>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</si>
  <si>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</si>
  <si>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</si>
  <si>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1.5. Фінансова діяльність</t>
  </si>
  <si>
    <t>Доходи від фінансової діяльності за зобовязаннями, у т.ч.:</t>
  </si>
  <si>
    <t>кредити</t>
  </si>
  <si>
    <t>позики</t>
  </si>
  <si>
    <t>депозити</t>
  </si>
  <si>
    <t>відсотки одержані</t>
  </si>
  <si>
    <t>Інші надходження (розшифрувати)</t>
  </si>
  <si>
    <t>Витрати від фінансової діяльності за зобовязаннями, у т.ч.:</t>
  </si>
  <si>
    <t>УСЬОГО ДОХОДІВ</t>
  </si>
  <si>
    <t>УСЬОГО ВИТРАТ</t>
  </si>
  <si>
    <t>ЧИСТИЙ ФІНАНСОВИЙ РЕЗУЛЬТАТ</t>
  </si>
  <si>
    <t>II. Розподіл чистого прибутку</t>
  </si>
  <si>
    <t>Залишок нерозподіленого прибутку минулих періодів (непокритого збитку)</t>
  </si>
  <si>
    <t>Напрямки розподілу чистого прибутку, в т.ч.: (розшифрувати)</t>
  </si>
  <si>
    <t>III. Додаткова інформація</t>
  </si>
  <si>
    <t>на 01.10</t>
  </si>
  <si>
    <t>на 01.07</t>
  </si>
  <si>
    <t>на 01.04</t>
  </si>
  <si>
    <t>на 01.01</t>
  </si>
  <si>
    <t>Штатна чисельність</t>
  </si>
  <si>
    <t>Вартість основних засобів</t>
  </si>
  <si>
    <t>Податкова заборгованість</t>
  </si>
  <si>
    <t>Неустойки (штрафи, пені)</t>
  </si>
  <si>
    <t>Заборгованість перед працівниками  за заробітною платою</t>
  </si>
  <si>
    <t>Дебіторська заборгованість</t>
  </si>
  <si>
    <t>Кредиторська заборгованість</t>
  </si>
  <si>
    <t>Директор</t>
  </si>
  <si>
    <t>_________________</t>
  </si>
  <si>
    <t>підпис</t>
  </si>
  <si>
    <t>Антоненко О.А.</t>
  </si>
  <si>
    <t>(підпис)</t>
  </si>
  <si>
    <t>(ПІП)</t>
  </si>
  <si>
    <t>86.10</t>
  </si>
  <si>
    <r>
      <t xml:space="preserve">Організаційно-правова форма      </t>
    </r>
    <r>
      <rPr>
        <i/>
        <sz val="12"/>
        <color theme="1"/>
        <rFont val="Times New Roman"/>
        <family val="1"/>
        <charset val="204"/>
      </rPr>
      <t>комунальне підприємство</t>
    </r>
  </si>
  <si>
    <r>
      <t xml:space="preserve">Галузь                                             </t>
    </r>
    <r>
      <rPr>
        <i/>
        <sz val="12"/>
        <color theme="1"/>
        <rFont val="Times New Roman"/>
        <family val="1"/>
        <charset val="204"/>
      </rPr>
      <t>медицина</t>
    </r>
  </si>
  <si>
    <r>
      <t xml:space="preserve">Вид діяльності                               </t>
    </r>
    <r>
      <rPr>
        <i/>
        <sz val="12"/>
        <color theme="1"/>
        <rFont val="Times New Roman"/>
        <family val="1"/>
        <charset val="204"/>
      </rPr>
      <t>діяльність лікарняних закладів</t>
    </r>
  </si>
  <si>
    <r>
      <t xml:space="preserve">Одиниці виміру:                            </t>
    </r>
    <r>
      <rPr>
        <i/>
        <sz val="12"/>
        <color theme="1"/>
        <rFont val="Times New Roman"/>
        <family val="1"/>
        <charset val="204"/>
      </rPr>
      <t>тис. гривень</t>
    </r>
  </si>
  <si>
    <r>
      <t xml:space="preserve">Форма власності                           </t>
    </r>
    <r>
      <rPr>
        <i/>
        <sz val="12"/>
        <color theme="1"/>
        <rFont val="Times New Roman"/>
        <family val="1"/>
        <charset val="204"/>
      </rPr>
      <t>комунальна</t>
    </r>
  </si>
  <si>
    <r>
      <t xml:space="preserve">Телефон                                        </t>
    </r>
    <r>
      <rPr>
        <i/>
        <sz val="12"/>
        <color theme="1"/>
        <rFont val="Times New Roman"/>
        <family val="1"/>
        <charset val="204"/>
      </rPr>
      <t xml:space="preserve"> (05536) 2-12-01</t>
    </r>
  </si>
  <si>
    <r>
      <t xml:space="preserve">Прізвище та ініціали керівника   </t>
    </r>
    <r>
      <rPr>
        <i/>
        <sz val="12"/>
        <color theme="1"/>
        <rFont val="Times New Roman"/>
        <family val="1"/>
        <charset val="204"/>
      </rPr>
      <t xml:space="preserve"> Антоненко О.А.</t>
    </r>
  </si>
  <si>
    <t>1.3. Елементи операційних витрат</t>
  </si>
  <si>
    <t>Капітальні інвестиції          усього , у т.ч.:</t>
  </si>
  <si>
    <t>Х</t>
  </si>
  <si>
    <t>Оновлення медичного обладнання та матеріально-технічної бази</t>
  </si>
  <si>
    <t xml:space="preserve">Інші витрати </t>
  </si>
  <si>
    <t>-</t>
  </si>
  <si>
    <t>Програма захисту населення в умовах спалаху гострої респіраторної хвороби COVID-19 спричиненої короновірусом  SAPS-CoV-2</t>
  </si>
  <si>
    <t>Міський голова ________________      Віталій Немерець</t>
  </si>
  <si>
    <r>
      <t xml:space="preserve">Підприємство     </t>
    </r>
    <r>
      <rPr>
        <b/>
        <i/>
        <sz val="12"/>
        <color theme="1"/>
        <rFont val="Times New Roman"/>
        <family val="1"/>
        <charset val="204"/>
      </rPr>
      <t xml:space="preserve">                            КНП "Каховський МЦПМСД"</t>
    </r>
  </si>
  <si>
    <r>
      <t xml:space="preserve">Територія                                        </t>
    </r>
    <r>
      <rPr>
        <i/>
        <sz val="12"/>
        <color theme="1"/>
        <rFont val="Times New Roman"/>
        <family val="1"/>
        <charset val="204"/>
      </rPr>
      <t>Каховська міська територіальна громада</t>
    </r>
  </si>
  <si>
    <r>
      <t xml:space="preserve">Орган управління                          </t>
    </r>
    <r>
      <rPr>
        <b/>
        <i/>
        <sz val="12"/>
        <color theme="1"/>
        <rFont val="Times New Roman"/>
        <family val="1"/>
        <charset val="204"/>
      </rPr>
      <t>Каховська міська рада</t>
    </r>
    <r>
      <rPr>
        <sz val="12"/>
        <color theme="1"/>
        <rFont val="Times New Roman"/>
        <family val="1"/>
        <charset val="204"/>
      </rPr>
      <t xml:space="preserve"> </t>
    </r>
  </si>
  <si>
    <t>ФІНАНСОВИЙ ПЛАН ПІДПРИЄМСТВА НА 2021 РІК</t>
  </si>
  <si>
    <t>I           квартал</t>
  </si>
  <si>
    <t>III      квартал</t>
  </si>
  <si>
    <t>IV           квартал</t>
  </si>
  <si>
    <t>Рішенням _______сесії міської ради ________скликання                        від ____ ____________№_____</t>
  </si>
  <si>
    <r>
      <t xml:space="preserve">Місцезнаходження                       </t>
    </r>
    <r>
      <rPr>
        <i/>
        <sz val="12"/>
        <color theme="1"/>
        <rFont val="Times New Roman"/>
        <family val="1"/>
        <charset val="204"/>
      </rPr>
      <t>м.Каховка вул. Велика Куликовська,73</t>
    </r>
  </si>
  <si>
    <t>Програма економічного, соціального та культурного розвитку Каховської територіальної громади на 2021 рік</t>
  </si>
  <si>
    <t>Міська програма соціального захисту людей похилого віку, осіб з інвалідністю підтримки сім'ї, утвердження гендерної рівності та протидії торгівлі людьми на 2020-2024 роки</t>
  </si>
  <si>
    <t>Кошти з місцевих бюджетів за програмою розвитку та фінансової підтримки</t>
  </si>
  <si>
    <t>Дохід від реалізації робіт і послуг</t>
  </si>
  <si>
    <t>дохід від реалізації робіт і послуг (за договором з НСЗУ)</t>
  </si>
  <si>
    <t>Доходи від неопераційної діяльності, в т.ч.:</t>
  </si>
  <si>
    <t>неопераційний дохід, від амортизації по НА та ОЗ, що отримані як цільове фінансування та безоплатно</t>
  </si>
  <si>
    <t>інший неопераційний дохід (оприбуткування від списання тощо)</t>
  </si>
  <si>
    <t>Інші поточні видатки (пільгові рецепти)</t>
  </si>
  <si>
    <t xml:space="preserve">1.2 Доходи від неопераційної діяльності </t>
  </si>
  <si>
    <t xml:space="preserve">1.1 Доходи від операційної діяльності </t>
  </si>
  <si>
    <t>Фінансовий план  поточного року</t>
  </si>
  <si>
    <t>Прогноз за кварталами</t>
  </si>
  <si>
    <t>Інший операційний дохід (благодійні внески, дарунки, компенсація за комунальні послуги від орендарів, тощо)</t>
  </si>
  <si>
    <t>дохід від реалізації робіт і послуг            ( платні медичні послуг)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</si>
</sst>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5" xfId="0" applyBorder="1" applyAlignment="1">
      <alignment vertical="top"/>
    </xf>
    <xf numFmtId="0" fontId="4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 wrapText="1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5" xfId="0" applyFill="1" applyBorder="1" applyAlignment="1">
      <alignment horizontal="center" wrapText="1"/>
    </xf>
    <xf numFmtId="0" fontId="0" fillId="2" borderId="0" xfId="0" applyFill="1" applyAlignment="1">
      <alignment vertical="top"/>
    </xf>
    <xf numFmtId="0" fontId="9" fillId="2" borderId="1" xfId="0" applyFont="1" applyFill="1" applyBorder="1" applyAlignment="1">
      <alignment horizontal="center"/>
    </xf>
    <xf numFmtId="0" fontId="0" fillId="2" borderId="0" xfId="0" applyFill="1" applyBorder="1"/>
    <xf numFmtId="0" fontId="1" fillId="2" borderId="0" xfId="0" applyFont="1" applyFill="1" applyBorder="1"/>
    <xf numFmtId="0" fontId="5" fillId="0" borderId="1" xfId="0" applyFont="1" applyBorder="1" applyAlignment="1">
      <alignment horizontal="center"/>
    </xf>
    <xf numFmtId="164" fontId="17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64" fontId="18" fillId="2" borderId="1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top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4" fillId="2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13" fillId="0" borderId="14" xfId="0" applyNumberFormat="1" applyFont="1" applyBorder="1" applyAlignment="1">
      <alignment horizontal="center" vertical="center"/>
    </xf>
    <xf numFmtId="164" fontId="5" fillId="2" borderId="14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3" fillId="0" borderId="14" xfId="0" applyFont="1" applyBorder="1" applyAlignment="1">
      <alignment horizontal="center" vertical="center"/>
    </xf>
    <xf numFmtId="164" fontId="13" fillId="2" borderId="1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7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6" fillId="0" borderId="1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9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9" fillId="2" borderId="5" xfId="0" applyFont="1" applyFill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1" fillId="0" borderId="1" xfId="0" applyFont="1" applyBorder="1" applyAlignment="1"/>
    <xf numFmtId="0" fontId="0" fillId="0" borderId="1" xfId="0" applyBorder="1" applyAlignment="1">
      <alignment wrapText="1"/>
    </xf>
    <xf numFmtId="0" fontId="16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3" fillId="2" borderId="6" xfId="0" applyFont="1" applyFill="1" applyBorder="1" applyAlignment="1">
      <alignment horizontal="left" wrapText="1"/>
    </xf>
    <xf numFmtId="0" fontId="13" fillId="2" borderId="8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0" fontId="5" fillId="2" borderId="2" xfId="0" applyFont="1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13" fillId="0" borderId="14" xfId="0" applyFont="1" applyBorder="1" applyAlignment="1">
      <alignment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3" fillId="0" borderId="13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9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7"/>
  <sheetViews>
    <sheetView tabSelected="1" topLeftCell="A108" workbookViewId="0">
      <selection activeCell="A2" sqref="A2:J121"/>
    </sheetView>
  </sheetViews>
  <sheetFormatPr defaultRowHeight="15" x14ac:dyDescent="0.25"/>
  <cols>
    <col min="2" max="2" width="22.42578125" customWidth="1"/>
    <col min="3" max="3" width="7.42578125" customWidth="1"/>
    <col min="5" max="5" width="11.7109375" customWidth="1"/>
    <col min="6" max="6" width="9.5703125" customWidth="1"/>
    <col min="7" max="7" width="9.85546875" style="28" customWidth="1"/>
    <col min="8" max="8" width="9.42578125" style="28" customWidth="1"/>
    <col min="9" max="9" width="9.7109375" customWidth="1"/>
    <col min="10" max="10" width="12.7109375" customWidth="1"/>
  </cols>
  <sheetData>
    <row r="1" spans="1:10" ht="18.75" customHeight="1" x14ac:dyDescent="0.25">
      <c r="A1" s="10"/>
      <c r="B1" s="10"/>
      <c r="C1" s="10"/>
      <c r="D1" s="10"/>
      <c r="E1" s="10"/>
      <c r="F1" s="11"/>
      <c r="G1" s="29"/>
      <c r="H1" s="29"/>
      <c r="I1" s="11"/>
      <c r="J1" s="10"/>
    </row>
    <row r="2" spans="1:10" ht="15" customHeight="1" x14ac:dyDescent="0.25">
      <c r="A2" s="61"/>
      <c r="B2" s="62"/>
      <c r="C2" s="62"/>
      <c r="D2" s="62"/>
      <c r="E2" s="63" t="s">
        <v>0</v>
      </c>
      <c r="F2" s="62"/>
      <c r="G2" s="62"/>
      <c r="H2" s="62"/>
      <c r="I2" s="62"/>
      <c r="J2" s="64"/>
    </row>
    <row r="3" spans="1:10" ht="39" customHeight="1" x14ac:dyDescent="0.25">
      <c r="A3" s="57"/>
      <c r="B3" s="65"/>
      <c r="C3" s="65"/>
      <c r="D3" s="65"/>
      <c r="E3" s="58" t="s">
        <v>112</v>
      </c>
      <c r="F3" s="65"/>
      <c r="G3" s="65"/>
      <c r="H3" s="65"/>
      <c r="I3" s="65"/>
      <c r="J3" s="68"/>
    </row>
    <row r="4" spans="1:10" ht="15" customHeight="1" x14ac:dyDescent="0.25">
      <c r="A4" s="57"/>
      <c r="B4" s="58"/>
      <c r="C4" s="66"/>
      <c r="D4" s="66"/>
      <c r="E4" s="69" t="s">
        <v>104</v>
      </c>
      <c r="F4" s="69"/>
      <c r="G4" s="69"/>
      <c r="H4" s="69"/>
      <c r="I4" s="69"/>
      <c r="J4" s="70"/>
    </row>
    <row r="5" spans="1:10" x14ac:dyDescent="0.25">
      <c r="A5" s="59"/>
      <c r="B5" s="60"/>
      <c r="C5" s="60"/>
      <c r="D5" s="67"/>
      <c r="E5" s="38"/>
      <c r="F5" s="9"/>
      <c r="G5" s="71" t="s">
        <v>87</v>
      </c>
      <c r="H5" s="71"/>
      <c r="I5" s="60" t="s">
        <v>88</v>
      </c>
      <c r="J5" s="72"/>
    </row>
    <row r="6" spans="1:10" x14ac:dyDescent="0.25">
      <c r="A6" s="6"/>
      <c r="B6" s="6"/>
      <c r="C6" s="6"/>
      <c r="D6" s="7"/>
      <c r="E6" s="6"/>
      <c r="G6" s="30"/>
      <c r="H6" s="30"/>
      <c r="I6" s="8"/>
      <c r="J6" s="8"/>
    </row>
    <row r="7" spans="1:10" ht="15.75" x14ac:dyDescent="0.25">
      <c r="H7" s="53" t="s">
        <v>1</v>
      </c>
      <c r="I7" s="53"/>
      <c r="J7" s="19"/>
    </row>
    <row r="8" spans="1:10" ht="15.75" x14ac:dyDescent="0.25">
      <c r="H8" s="53" t="s">
        <v>2</v>
      </c>
      <c r="I8" s="53"/>
      <c r="J8" s="12"/>
    </row>
    <row r="9" spans="1:10" ht="15.75" x14ac:dyDescent="0.25">
      <c r="E9" s="1"/>
      <c r="H9" s="53" t="s">
        <v>3</v>
      </c>
      <c r="I9" s="53"/>
      <c r="J9" s="12"/>
    </row>
    <row r="10" spans="1:10" ht="15.75" x14ac:dyDescent="0.25">
      <c r="H10" s="53" t="s">
        <v>4</v>
      </c>
      <c r="I10" s="53"/>
      <c r="J10" s="19" t="s">
        <v>99</v>
      </c>
    </row>
    <row r="11" spans="1:10" x14ac:dyDescent="0.25">
      <c r="H11" s="54" t="s">
        <v>5</v>
      </c>
      <c r="I11" s="55"/>
      <c r="J11" s="56"/>
    </row>
    <row r="13" spans="1:10" x14ac:dyDescent="0.25">
      <c r="A13" s="74"/>
      <c r="B13" s="74"/>
      <c r="C13" s="74"/>
      <c r="D13" s="74"/>
      <c r="E13" s="74"/>
      <c r="F13" s="74"/>
      <c r="G13" s="74"/>
      <c r="H13" s="76" t="s">
        <v>6</v>
      </c>
      <c r="I13" s="76"/>
      <c r="J13" s="76"/>
    </row>
    <row r="14" spans="1:10" ht="15.75" x14ac:dyDescent="0.25">
      <c r="A14" s="53" t="s">
        <v>105</v>
      </c>
      <c r="B14" s="53"/>
      <c r="C14" s="53"/>
      <c r="D14" s="53"/>
      <c r="E14" s="53"/>
      <c r="F14" s="53"/>
      <c r="G14" s="53"/>
      <c r="H14" s="52" t="s">
        <v>8</v>
      </c>
      <c r="I14" s="52"/>
      <c r="J14" s="19">
        <v>38740016</v>
      </c>
    </row>
    <row r="15" spans="1:10" ht="15.75" x14ac:dyDescent="0.25">
      <c r="A15" s="53" t="s">
        <v>90</v>
      </c>
      <c r="B15" s="53"/>
      <c r="C15" s="53"/>
      <c r="D15" s="53"/>
      <c r="E15" s="53"/>
      <c r="F15" s="53"/>
      <c r="G15" s="53"/>
      <c r="H15" s="52" t="s">
        <v>9</v>
      </c>
      <c r="I15" s="52"/>
      <c r="J15" s="19">
        <v>150</v>
      </c>
    </row>
    <row r="16" spans="1:10" ht="16.149999999999999" customHeight="1" x14ac:dyDescent="0.25">
      <c r="A16" s="53" t="s">
        <v>106</v>
      </c>
      <c r="B16" s="53"/>
      <c r="C16" s="53"/>
      <c r="D16" s="53"/>
      <c r="E16" s="53"/>
      <c r="F16" s="53"/>
      <c r="G16" s="53"/>
      <c r="H16" s="52" t="s">
        <v>10</v>
      </c>
      <c r="I16" s="52"/>
      <c r="J16" s="48">
        <v>6510400000</v>
      </c>
    </row>
    <row r="17" spans="1:10" ht="15.75" x14ac:dyDescent="0.25">
      <c r="A17" s="53" t="s">
        <v>107</v>
      </c>
      <c r="B17" s="53"/>
      <c r="C17" s="53"/>
      <c r="D17" s="53"/>
      <c r="E17" s="53"/>
      <c r="F17" s="53"/>
      <c r="G17" s="53"/>
      <c r="H17" s="52" t="s">
        <v>11</v>
      </c>
      <c r="I17" s="52"/>
      <c r="J17" s="19"/>
    </row>
    <row r="18" spans="1:10" ht="15.75" x14ac:dyDescent="0.25">
      <c r="A18" s="53" t="s">
        <v>91</v>
      </c>
      <c r="B18" s="53"/>
      <c r="C18" s="53"/>
      <c r="D18" s="53"/>
      <c r="E18" s="53"/>
      <c r="F18" s="53"/>
      <c r="G18" s="53"/>
      <c r="H18" s="52" t="s">
        <v>12</v>
      </c>
      <c r="I18" s="52"/>
      <c r="J18" s="19"/>
    </row>
    <row r="19" spans="1:10" ht="15.75" x14ac:dyDescent="0.25">
      <c r="A19" s="53" t="s">
        <v>92</v>
      </c>
      <c r="B19" s="53"/>
      <c r="C19" s="53"/>
      <c r="D19" s="53"/>
      <c r="E19" s="53"/>
      <c r="F19" s="53"/>
      <c r="G19" s="53"/>
      <c r="H19" s="52" t="s">
        <v>13</v>
      </c>
      <c r="I19" s="52"/>
      <c r="J19" s="19" t="s">
        <v>89</v>
      </c>
    </row>
    <row r="20" spans="1:10" ht="15.75" x14ac:dyDescent="0.25">
      <c r="A20" s="53" t="s">
        <v>93</v>
      </c>
      <c r="B20" s="53"/>
      <c r="C20" s="53"/>
      <c r="D20" s="53"/>
      <c r="E20" s="53"/>
      <c r="F20" s="53"/>
      <c r="G20" s="53"/>
      <c r="H20" s="73"/>
      <c r="I20" s="73"/>
      <c r="J20" s="12"/>
    </row>
    <row r="21" spans="1:10" ht="15.75" x14ac:dyDescent="0.25">
      <c r="A21" s="53" t="s">
        <v>94</v>
      </c>
      <c r="B21" s="53"/>
      <c r="C21" s="53"/>
      <c r="D21" s="53"/>
      <c r="E21" s="53"/>
      <c r="F21" s="53"/>
      <c r="G21" s="53"/>
      <c r="H21" s="73"/>
      <c r="I21" s="73"/>
      <c r="J21" s="12"/>
    </row>
    <row r="22" spans="1:10" ht="15.75" x14ac:dyDescent="0.25">
      <c r="A22" s="75" t="s">
        <v>7</v>
      </c>
      <c r="B22" s="75"/>
      <c r="C22" s="75"/>
      <c r="D22" s="75"/>
      <c r="E22" s="75"/>
      <c r="F22" s="75"/>
      <c r="G22" s="75"/>
      <c r="H22" s="73"/>
      <c r="I22" s="73"/>
      <c r="J22" s="19">
        <v>187</v>
      </c>
    </row>
    <row r="23" spans="1:10" ht="15.75" x14ac:dyDescent="0.25">
      <c r="A23" s="53" t="s">
        <v>113</v>
      </c>
      <c r="B23" s="53"/>
      <c r="C23" s="53"/>
      <c r="D23" s="53"/>
      <c r="E23" s="53"/>
      <c r="F23" s="53"/>
      <c r="G23" s="53"/>
      <c r="H23" s="73"/>
      <c r="I23" s="73"/>
      <c r="J23" s="12"/>
    </row>
    <row r="24" spans="1:10" ht="15.75" x14ac:dyDescent="0.25">
      <c r="A24" s="53" t="s">
        <v>95</v>
      </c>
      <c r="B24" s="53"/>
      <c r="C24" s="53"/>
      <c r="D24" s="53"/>
      <c r="E24" s="53"/>
      <c r="F24" s="53"/>
      <c r="G24" s="53"/>
      <c r="H24" s="73"/>
      <c r="I24" s="73"/>
      <c r="J24" s="12"/>
    </row>
    <row r="25" spans="1:10" ht="15.75" x14ac:dyDescent="0.25">
      <c r="A25" s="53" t="s">
        <v>96</v>
      </c>
      <c r="B25" s="53"/>
      <c r="C25" s="53"/>
      <c r="D25" s="53"/>
      <c r="E25" s="53"/>
      <c r="F25" s="53"/>
      <c r="G25" s="53"/>
      <c r="H25" s="73"/>
      <c r="I25" s="73"/>
      <c r="J25" s="12"/>
    </row>
    <row r="27" spans="1:10" ht="20.25" x14ac:dyDescent="0.3">
      <c r="A27" s="83" t="s">
        <v>108</v>
      </c>
      <c r="B27" s="83"/>
      <c r="C27" s="83"/>
      <c r="D27" s="83"/>
      <c r="E27" s="83"/>
      <c r="F27" s="83"/>
      <c r="G27" s="83"/>
      <c r="H27" s="83"/>
      <c r="I27" s="83"/>
      <c r="J27" s="83"/>
    </row>
    <row r="29" spans="1:10" ht="15.75" x14ac:dyDescent="0.25">
      <c r="A29" s="84" t="s">
        <v>14</v>
      </c>
      <c r="B29" s="84"/>
      <c r="C29" s="84"/>
      <c r="D29" s="84"/>
      <c r="E29" s="84"/>
      <c r="F29" s="84"/>
      <c r="G29" s="84"/>
      <c r="H29" s="84"/>
      <c r="I29" s="84"/>
      <c r="J29" s="84"/>
    </row>
    <row r="30" spans="1:10" ht="14.45" customHeight="1" x14ac:dyDescent="0.25">
      <c r="A30" s="74"/>
      <c r="B30" s="74"/>
      <c r="C30" s="88" t="s">
        <v>17</v>
      </c>
      <c r="D30" s="90" t="s">
        <v>18</v>
      </c>
      <c r="E30" s="90" t="s">
        <v>125</v>
      </c>
      <c r="F30" s="85" t="s">
        <v>126</v>
      </c>
      <c r="G30" s="86"/>
      <c r="H30" s="86"/>
      <c r="I30" s="87"/>
    </row>
    <row r="31" spans="1:10" ht="39" customHeight="1" x14ac:dyDescent="0.25">
      <c r="A31" s="92"/>
      <c r="B31" s="92"/>
      <c r="C31" s="89"/>
      <c r="D31" s="91"/>
      <c r="E31" s="91"/>
      <c r="F31" s="41" t="s">
        <v>109</v>
      </c>
      <c r="G31" s="41" t="s">
        <v>15</v>
      </c>
      <c r="H31" s="42" t="s">
        <v>110</v>
      </c>
      <c r="I31" s="42" t="s">
        <v>111</v>
      </c>
    </row>
    <row r="32" spans="1:10" ht="15.75" x14ac:dyDescent="0.25">
      <c r="A32" s="93" t="s">
        <v>16</v>
      </c>
      <c r="B32" s="76"/>
      <c r="C32" s="76"/>
      <c r="D32" s="76"/>
      <c r="E32" s="76"/>
      <c r="F32" s="76"/>
      <c r="G32" s="76"/>
      <c r="H32" s="76"/>
      <c r="I32" s="76"/>
      <c r="J32" s="39"/>
    </row>
    <row r="33" spans="1:10" ht="15.75" x14ac:dyDescent="0.25">
      <c r="A33" s="94" t="s">
        <v>124</v>
      </c>
      <c r="B33" s="95"/>
      <c r="C33" s="95"/>
      <c r="D33" s="95"/>
      <c r="E33" s="95"/>
      <c r="F33" s="95"/>
      <c r="G33" s="95"/>
      <c r="H33" s="95"/>
      <c r="I33" s="96"/>
      <c r="J33" s="40"/>
    </row>
    <row r="34" spans="1:10" ht="29.45" customHeight="1" x14ac:dyDescent="0.25">
      <c r="A34" s="77" t="s">
        <v>117</v>
      </c>
      <c r="B34" s="78"/>
      <c r="C34" s="49">
        <v>100</v>
      </c>
      <c r="D34" s="45">
        <f>D35+D36</f>
        <v>26303.7</v>
      </c>
      <c r="E34" s="45">
        <f>F34+G34+H34+I34</f>
        <v>23918.3</v>
      </c>
      <c r="F34" s="50">
        <f>F35+F36</f>
        <v>7214.9</v>
      </c>
      <c r="G34" s="50">
        <f t="shared" ref="G34:I34" si="0">G35+G36</f>
        <v>5672.8</v>
      </c>
      <c r="H34" s="50">
        <f t="shared" si="0"/>
        <v>5515.3</v>
      </c>
      <c r="I34" s="50">
        <f t="shared" si="0"/>
        <v>5515.3</v>
      </c>
      <c r="J34" s="5"/>
    </row>
    <row r="35" spans="1:10" ht="30" customHeight="1" x14ac:dyDescent="0.25">
      <c r="A35" s="98" t="s">
        <v>118</v>
      </c>
      <c r="B35" s="99"/>
      <c r="C35" s="43">
        <v>101</v>
      </c>
      <c r="D35" s="44">
        <v>26277.3</v>
      </c>
      <c r="E35" s="44">
        <f>F35+G35+H35+I35</f>
        <v>23110</v>
      </c>
      <c r="F35" s="46">
        <v>7032.4</v>
      </c>
      <c r="G35" s="46">
        <v>5359.2</v>
      </c>
      <c r="H35" s="44">
        <v>5359.2</v>
      </c>
      <c r="I35" s="20">
        <v>5359.2</v>
      </c>
      <c r="J35" s="5"/>
    </row>
    <row r="36" spans="1:10" ht="28.9" customHeight="1" x14ac:dyDescent="0.25">
      <c r="A36" s="98" t="s">
        <v>128</v>
      </c>
      <c r="B36" s="99"/>
      <c r="C36" s="43">
        <v>102</v>
      </c>
      <c r="D36" s="44">
        <v>26.4</v>
      </c>
      <c r="E36" s="44">
        <f>F36+G36+H36+I36</f>
        <v>808.30000000000007</v>
      </c>
      <c r="F36" s="27">
        <v>182.5</v>
      </c>
      <c r="G36" s="27">
        <v>313.60000000000002</v>
      </c>
      <c r="H36" s="27">
        <v>156.1</v>
      </c>
      <c r="I36" s="27">
        <v>156.1</v>
      </c>
      <c r="J36" s="5"/>
    </row>
    <row r="37" spans="1:10" ht="40.9" customHeight="1" x14ac:dyDescent="0.25">
      <c r="A37" s="79" t="s">
        <v>116</v>
      </c>
      <c r="B37" s="79"/>
      <c r="C37" s="22">
        <v>110</v>
      </c>
      <c r="D37" s="20">
        <v>5112</v>
      </c>
      <c r="E37" s="23">
        <f t="shared" ref="E37:E45" si="1">F37+G37+H37+I37</f>
        <v>1595</v>
      </c>
      <c r="F37" s="27">
        <v>645</v>
      </c>
      <c r="G37" s="27">
        <v>700</v>
      </c>
      <c r="H37" s="20">
        <v>125</v>
      </c>
      <c r="I37" s="20">
        <v>125</v>
      </c>
    </row>
    <row r="38" spans="1:10" ht="32.450000000000003" customHeight="1" x14ac:dyDescent="0.25">
      <c r="A38" s="80" t="s">
        <v>19</v>
      </c>
      <c r="B38" s="80"/>
      <c r="C38" s="22">
        <v>120</v>
      </c>
      <c r="D38" s="23">
        <f>D39+D40+D41</f>
        <v>323</v>
      </c>
      <c r="E38" s="23">
        <f>F38+G38+H38+I38</f>
        <v>2140.5</v>
      </c>
      <c r="F38" s="26">
        <f>F40+F41+F39</f>
        <v>1093</v>
      </c>
      <c r="G38" s="26">
        <f t="shared" ref="G38:I38" si="2">G40+G41+G39</f>
        <v>540.5</v>
      </c>
      <c r="H38" s="26">
        <f t="shared" si="2"/>
        <v>288</v>
      </c>
      <c r="I38" s="26">
        <f t="shared" si="2"/>
        <v>219</v>
      </c>
    </row>
    <row r="39" spans="1:10" ht="67.150000000000006" customHeight="1" x14ac:dyDescent="0.25">
      <c r="A39" s="81" t="s">
        <v>103</v>
      </c>
      <c r="B39" s="97"/>
      <c r="C39" s="13">
        <v>121</v>
      </c>
      <c r="D39" s="20">
        <v>323</v>
      </c>
      <c r="E39" s="23">
        <f>F39+G39+H39+I39</f>
        <v>0</v>
      </c>
      <c r="F39" s="27">
        <v>0</v>
      </c>
      <c r="G39" s="27">
        <v>0</v>
      </c>
      <c r="H39" s="20">
        <v>0</v>
      </c>
      <c r="I39" s="20">
        <v>0</v>
      </c>
    </row>
    <row r="40" spans="1:10" ht="52.15" customHeight="1" x14ac:dyDescent="0.25">
      <c r="A40" s="81" t="s">
        <v>114</v>
      </c>
      <c r="B40" s="82"/>
      <c r="C40" s="13">
        <v>122</v>
      </c>
      <c r="D40" s="20">
        <v>0</v>
      </c>
      <c r="E40" s="23">
        <f t="shared" ref="E40:E41" si="3">F40+G40+H40+I40</f>
        <v>1465.1</v>
      </c>
      <c r="F40" s="27">
        <v>925</v>
      </c>
      <c r="G40" s="27">
        <v>365</v>
      </c>
      <c r="H40" s="20">
        <v>120</v>
      </c>
      <c r="I40" s="20">
        <v>55.1</v>
      </c>
    </row>
    <row r="41" spans="1:10" ht="78" customHeight="1" x14ac:dyDescent="0.25">
      <c r="A41" s="81" t="s">
        <v>115</v>
      </c>
      <c r="B41" s="97"/>
      <c r="C41" s="13">
        <v>123</v>
      </c>
      <c r="D41" s="20">
        <v>0</v>
      </c>
      <c r="E41" s="23">
        <f t="shared" si="3"/>
        <v>675.4</v>
      </c>
      <c r="F41" s="27">
        <v>168</v>
      </c>
      <c r="G41" s="27">
        <v>175.5</v>
      </c>
      <c r="H41" s="20">
        <v>168</v>
      </c>
      <c r="I41" s="20">
        <v>163.9</v>
      </c>
    </row>
    <row r="42" spans="1:10" ht="29.25" customHeight="1" x14ac:dyDescent="0.25">
      <c r="A42" s="80" t="s">
        <v>20</v>
      </c>
      <c r="B42" s="80"/>
      <c r="C42" s="22">
        <v>130</v>
      </c>
      <c r="D42" s="23">
        <f>D43+D44+D45</f>
        <v>114.1</v>
      </c>
      <c r="E42" s="23">
        <f>F42+G42+H42+I42</f>
        <v>930.7</v>
      </c>
      <c r="F42" s="26">
        <f>F43+F44+F45</f>
        <v>150.9</v>
      </c>
      <c r="G42" s="26">
        <f t="shared" ref="G42:I42" si="4">G43+G44+G45</f>
        <v>200</v>
      </c>
      <c r="H42" s="26">
        <f t="shared" si="4"/>
        <v>252.5</v>
      </c>
      <c r="I42" s="26">
        <f t="shared" si="4"/>
        <v>327.3</v>
      </c>
    </row>
    <row r="43" spans="1:10" ht="20.25" customHeight="1" x14ac:dyDescent="0.25">
      <c r="A43" s="101" t="s">
        <v>21</v>
      </c>
      <c r="B43" s="101"/>
      <c r="C43" s="13">
        <v>131</v>
      </c>
      <c r="D43" s="20">
        <v>0</v>
      </c>
      <c r="E43" s="23">
        <f t="shared" si="1"/>
        <v>0</v>
      </c>
      <c r="F43" s="27">
        <v>0</v>
      </c>
      <c r="G43" s="27">
        <v>0</v>
      </c>
      <c r="H43" s="20">
        <v>0</v>
      </c>
      <c r="I43" s="20">
        <v>0</v>
      </c>
    </row>
    <row r="44" spans="1:10" ht="26.25" customHeight="1" x14ac:dyDescent="0.25">
      <c r="A44" s="101" t="s">
        <v>22</v>
      </c>
      <c r="B44" s="101"/>
      <c r="C44" s="13">
        <v>132</v>
      </c>
      <c r="D44" s="20">
        <v>4.8</v>
      </c>
      <c r="E44" s="23">
        <f t="shared" si="1"/>
        <v>10.3</v>
      </c>
      <c r="F44" s="27">
        <v>2</v>
      </c>
      <c r="G44" s="27">
        <v>2.5</v>
      </c>
      <c r="H44" s="20">
        <v>2.5</v>
      </c>
      <c r="I44" s="20">
        <v>3.3</v>
      </c>
    </row>
    <row r="45" spans="1:10" ht="56.45" customHeight="1" x14ac:dyDescent="0.25">
      <c r="A45" s="101" t="s">
        <v>127</v>
      </c>
      <c r="B45" s="101"/>
      <c r="C45" s="13">
        <v>133</v>
      </c>
      <c r="D45" s="20">
        <v>109.3</v>
      </c>
      <c r="E45" s="23">
        <f t="shared" si="1"/>
        <v>920.4</v>
      </c>
      <c r="F45" s="27">
        <v>148.9</v>
      </c>
      <c r="G45" s="27">
        <v>197.5</v>
      </c>
      <c r="H45" s="27">
        <v>250</v>
      </c>
      <c r="I45" s="27">
        <v>324</v>
      </c>
    </row>
    <row r="46" spans="1:10" ht="15.6" customHeight="1" x14ac:dyDescent="0.25">
      <c r="A46" s="94" t="s">
        <v>123</v>
      </c>
      <c r="B46" s="95"/>
      <c r="C46" s="95"/>
      <c r="D46" s="95"/>
      <c r="E46" s="95"/>
      <c r="F46" s="95"/>
      <c r="G46" s="95"/>
      <c r="H46" s="95"/>
      <c r="I46" s="96"/>
    </row>
    <row r="47" spans="1:10" ht="28.15" customHeight="1" x14ac:dyDescent="0.25">
      <c r="A47" s="106" t="s">
        <v>119</v>
      </c>
      <c r="B47" s="106"/>
      <c r="C47" s="22">
        <v>140</v>
      </c>
      <c r="D47" s="23">
        <f>D48+D49</f>
        <v>146.30000000000001</v>
      </c>
      <c r="E47" s="23">
        <f>F47+G47+H47+I47</f>
        <v>252</v>
      </c>
      <c r="F47" s="26">
        <f>F48+F49</f>
        <v>58.5</v>
      </c>
      <c r="G47" s="26">
        <f t="shared" ref="G47:I47" si="5">G48+G49</f>
        <v>60.5</v>
      </c>
      <c r="H47" s="26">
        <f t="shared" si="5"/>
        <v>71</v>
      </c>
      <c r="I47" s="26">
        <f t="shared" si="5"/>
        <v>62</v>
      </c>
    </row>
    <row r="48" spans="1:10" ht="51" customHeight="1" x14ac:dyDescent="0.25">
      <c r="A48" s="81" t="s">
        <v>120</v>
      </c>
      <c r="B48" s="107"/>
      <c r="C48" s="51">
        <v>141</v>
      </c>
      <c r="D48" s="20">
        <v>140.80000000000001</v>
      </c>
      <c r="E48" s="20">
        <f>F48+G48+H48+I48</f>
        <v>242</v>
      </c>
      <c r="F48" s="27">
        <v>58.5</v>
      </c>
      <c r="G48" s="27">
        <v>60.5</v>
      </c>
      <c r="H48" s="27">
        <v>61</v>
      </c>
      <c r="I48" s="27">
        <v>62</v>
      </c>
    </row>
    <row r="49" spans="1:11" ht="39.6" customHeight="1" x14ac:dyDescent="0.25">
      <c r="A49" s="81" t="s">
        <v>121</v>
      </c>
      <c r="B49" s="97"/>
      <c r="C49" s="51">
        <v>142</v>
      </c>
      <c r="D49" s="20">
        <v>5.5</v>
      </c>
      <c r="E49" s="20">
        <f>F49+G49+H49+I49</f>
        <v>10</v>
      </c>
      <c r="F49" s="27">
        <v>0</v>
      </c>
      <c r="G49" s="27">
        <v>0</v>
      </c>
      <c r="H49" s="27">
        <v>10</v>
      </c>
      <c r="I49" s="27">
        <v>0</v>
      </c>
    </row>
    <row r="50" spans="1:11" ht="26.25" customHeight="1" x14ac:dyDescent="0.25">
      <c r="A50" s="102" t="s">
        <v>23</v>
      </c>
      <c r="B50" s="102"/>
      <c r="C50" s="22">
        <v>150</v>
      </c>
      <c r="D50" s="26">
        <f>D34+D37+D38+D42+D47</f>
        <v>31999.1</v>
      </c>
      <c r="E50" s="26">
        <f>F50+G50+H50+I50</f>
        <v>28836.5</v>
      </c>
      <c r="F50" s="26">
        <f>F34+F37+F38+F42+F47</f>
        <v>9162.2999999999993</v>
      </c>
      <c r="G50" s="26">
        <f t="shared" ref="G50:I50" si="6">G34+G37+G38+G42+G47</f>
        <v>7173.8</v>
      </c>
      <c r="H50" s="26">
        <f t="shared" si="6"/>
        <v>6251.8</v>
      </c>
      <c r="I50" s="26">
        <f t="shared" si="6"/>
        <v>6248.6</v>
      </c>
      <c r="K50" s="36"/>
    </row>
    <row r="51" spans="1:11" ht="18" customHeight="1" x14ac:dyDescent="0.25">
      <c r="A51" s="103" t="s">
        <v>24</v>
      </c>
      <c r="B51" s="104"/>
      <c r="C51" s="104"/>
      <c r="D51" s="104"/>
      <c r="E51" s="104"/>
      <c r="F51" s="104"/>
      <c r="G51" s="104"/>
      <c r="H51" s="104"/>
      <c r="I51" s="105"/>
      <c r="J51" s="47"/>
    </row>
    <row r="52" spans="1:11" s="28" customFormat="1" ht="20.25" customHeight="1" x14ac:dyDescent="0.25">
      <c r="A52" s="100" t="s">
        <v>25</v>
      </c>
      <c r="B52" s="100"/>
      <c r="C52" s="24">
        <v>200</v>
      </c>
      <c r="D52" s="27">
        <v>21483.200000000001</v>
      </c>
      <c r="E52" s="26">
        <f>F52+G52+H52+I52</f>
        <v>19327.7</v>
      </c>
      <c r="F52" s="27">
        <v>5040</v>
      </c>
      <c r="G52" s="27">
        <v>4941.2</v>
      </c>
      <c r="H52" s="27">
        <v>4673.3</v>
      </c>
      <c r="I52" s="27">
        <v>4673.2</v>
      </c>
    </row>
    <row r="53" spans="1:11" s="28" customFormat="1" ht="18" customHeight="1" x14ac:dyDescent="0.25">
      <c r="A53" s="100" t="s">
        <v>26</v>
      </c>
      <c r="B53" s="100"/>
      <c r="C53" s="24">
        <v>210</v>
      </c>
      <c r="D53" s="27">
        <v>4739.3999999999996</v>
      </c>
      <c r="E53" s="26">
        <f>F53+G53+H53+I53</f>
        <v>4460.2999999999993</v>
      </c>
      <c r="F53" s="27">
        <v>1174.5999999999999</v>
      </c>
      <c r="G53" s="27">
        <v>1128.5999999999999</v>
      </c>
      <c r="H53" s="27">
        <v>1078.5999999999999</v>
      </c>
      <c r="I53" s="27">
        <v>1078.5</v>
      </c>
    </row>
    <row r="54" spans="1:11" s="28" customFormat="1" ht="25.5" customHeight="1" x14ac:dyDescent="0.25">
      <c r="A54" s="100" t="s">
        <v>27</v>
      </c>
      <c r="B54" s="100"/>
      <c r="C54" s="24">
        <v>220</v>
      </c>
      <c r="D54" s="27">
        <v>7.7</v>
      </c>
      <c r="E54" s="26">
        <f t="shared" ref="E54:E70" si="7">F54+G54+H54+I54</f>
        <v>20</v>
      </c>
      <c r="F54" s="27">
        <v>5</v>
      </c>
      <c r="G54" s="27">
        <v>5</v>
      </c>
      <c r="H54" s="27">
        <v>5</v>
      </c>
      <c r="I54" s="27">
        <v>5</v>
      </c>
    </row>
    <row r="55" spans="1:11" ht="29.25" customHeight="1" x14ac:dyDescent="0.25">
      <c r="A55" s="101" t="s">
        <v>28</v>
      </c>
      <c r="B55" s="101"/>
      <c r="C55" s="13">
        <v>230</v>
      </c>
      <c r="D55" s="20">
        <v>794.8</v>
      </c>
      <c r="E55" s="26">
        <f t="shared" si="7"/>
        <v>661.6</v>
      </c>
      <c r="F55" s="27">
        <v>544</v>
      </c>
      <c r="G55" s="27">
        <v>35.1</v>
      </c>
      <c r="H55" s="20">
        <v>12.5</v>
      </c>
      <c r="I55" s="20">
        <v>70</v>
      </c>
    </row>
    <row r="56" spans="1:11" ht="32.25" customHeight="1" x14ac:dyDescent="0.25">
      <c r="A56" s="101" t="s">
        <v>29</v>
      </c>
      <c r="B56" s="101"/>
      <c r="C56" s="13">
        <v>240</v>
      </c>
      <c r="D56" s="20">
        <v>1487</v>
      </c>
      <c r="E56" s="26">
        <f t="shared" si="7"/>
        <v>918.2</v>
      </c>
      <c r="F56" s="27">
        <v>650</v>
      </c>
      <c r="G56" s="27">
        <v>38.200000000000003</v>
      </c>
      <c r="H56" s="20">
        <v>80</v>
      </c>
      <c r="I56" s="20">
        <v>150</v>
      </c>
    </row>
    <row r="57" spans="1:11" x14ac:dyDescent="0.25">
      <c r="A57" s="101" t="s">
        <v>30</v>
      </c>
      <c r="B57" s="101"/>
      <c r="C57" s="13">
        <v>250</v>
      </c>
      <c r="D57" s="20">
        <v>43.7</v>
      </c>
      <c r="E57" s="26">
        <f>F57+G57+H57+I57</f>
        <v>17.100000000000001</v>
      </c>
      <c r="F57" s="27">
        <v>9.8000000000000007</v>
      </c>
      <c r="G57" s="27">
        <v>3.1</v>
      </c>
      <c r="H57" s="20">
        <v>2</v>
      </c>
      <c r="I57" s="20">
        <v>2.2000000000000002</v>
      </c>
    </row>
    <row r="58" spans="1:11" ht="27" customHeight="1" x14ac:dyDescent="0.25">
      <c r="A58" s="101" t="s">
        <v>31</v>
      </c>
      <c r="B58" s="101"/>
      <c r="C58" s="13">
        <v>260</v>
      </c>
      <c r="D58" s="20">
        <v>725.3</v>
      </c>
      <c r="E58" s="26">
        <f t="shared" si="7"/>
        <v>666.8</v>
      </c>
      <c r="F58" s="27">
        <v>535</v>
      </c>
      <c r="G58" s="27">
        <v>10</v>
      </c>
      <c r="H58" s="20">
        <v>70</v>
      </c>
      <c r="I58" s="20">
        <v>51.8</v>
      </c>
    </row>
    <row r="59" spans="1:11" s="28" customFormat="1" ht="24.75" customHeight="1" x14ac:dyDescent="0.25">
      <c r="A59" s="100" t="s">
        <v>32</v>
      </c>
      <c r="B59" s="100"/>
      <c r="C59" s="24">
        <v>270</v>
      </c>
      <c r="D59" s="27">
        <v>34.5</v>
      </c>
      <c r="E59" s="26">
        <f t="shared" si="7"/>
        <v>120.8</v>
      </c>
      <c r="F59" s="27">
        <v>80</v>
      </c>
      <c r="G59" s="27">
        <v>10.8</v>
      </c>
      <c r="H59" s="27">
        <v>10</v>
      </c>
      <c r="I59" s="27">
        <v>20</v>
      </c>
    </row>
    <row r="60" spans="1:11" ht="38.25" customHeight="1" x14ac:dyDescent="0.25">
      <c r="A60" s="109" t="s">
        <v>33</v>
      </c>
      <c r="B60" s="109"/>
      <c r="C60" s="24">
        <v>280</v>
      </c>
      <c r="D60" s="26">
        <f>D61+D62+D63+D64+D65+D66</f>
        <v>708.49999999999989</v>
      </c>
      <c r="E60" s="26">
        <f t="shared" si="7"/>
        <v>1354.1000000000001</v>
      </c>
      <c r="F60" s="27">
        <f t="shared" ref="F60:H60" si="8">F61+F62+F63+F64+F65+F66</f>
        <v>737</v>
      </c>
      <c r="G60" s="27">
        <f t="shared" si="8"/>
        <v>538.29999999999995</v>
      </c>
      <c r="H60" s="27">
        <f t="shared" si="8"/>
        <v>47.400000000000006</v>
      </c>
      <c r="I60" s="27">
        <f>I61+I62+I63+I64+I65+I66</f>
        <v>31.400000000000002</v>
      </c>
    </row>
    <row r="61" spans="1:11" ht="15.75" customHeight="1" x14ac:dyDescent="0.25">
      <c r="A61" s="108" t="s">
        <v>34</v>
      </c>
      <c r="B61" s="108"/>
      <c r="C61" s="24">
        <v>281</v>
      </c>
      <c r="D61" s="25">
        <v>0</v>
      </c>
      <c r="E61" s="26">
        <f t="shared" si="7"/>
        <v>0</v>
      </c>
      <c r="F61" s="27">
        <v>0</v>
      </c>
      <c r="G61" s="27">
        <v>0</v>
      </c>
      <c r="H61" s="27">
        <v>0</v>
      </c>
      <c r="I61" s="27">
        <v>0</v>
      </c>
    </row>
    <row r="62" spans="1:11" ht="25.5" customHeight="1" x14ac:dyDescent="0.25">
      <c r="A62" s="108" t="s">
        <v>35</v>
      </c>
      <c r="B62" s="108"/>
      <c r="C62" s="24">
        <v>282</v>
      </c>
      <c r="D62" s="27">
        <v>40.4</v>
      </c>
      <c r="E62" s="26">
        <f t="shared" si="7"/>
        <v>48.1</v>
      </c>
      <c r="F62" s="27">
        <v>35.6</v>
      </c>
      <c r="G62" s="27">
        <v>12.5</v>
      </c>
      <c r="H62" s="27">
        <v>0</v>
      </c>
      <c r="I62" s="27">
        <v>0</v>
      </c>
    </row>
    <row r="63" spans="1:11" ht="16.5" customHeight="1" x14ac:dyDescent="0.25">
      <c r="A63" s="108" t="s">
        <v>36</v>
      </c>
      <c r="B63" s="108"/>
      <c r="C63" s="24">
        <v>283</v>
      </c>
      <c r="D63" s="25">
        <v>265</v>
      </c>
      <c r="E63" s="26">
        <f t="shared" si="7"/>
        <v>482.2</v>
      </c>
      <c r="F63" s="27">
        <v>220.6</v>
      </c>
      <c r="G63" s="27">
        <v>213.5</v>
      </c>
      <c r="H63" s="27">
        <v>28.9</v>
      </c>
      <c r="I63" s="27">
        <v>19.2</v>
      </c>
    </row>
    <row r="64" spans="1:11" ht="18.75" customHeight="1" x14ac:dyDescent="0.25">
      <c r="A64" s="108" t="s">
        <v>37</v>
      </c>
      <c r="B64" s="108"/>
      <c r="C64" s="24">
        <v>284</v>
      </c>
      <c r="D64" s="25">
        <v>374.2</v>
      </c>
      <c r="E64" s="26">
        <f t="shared" si="7"/>
        <v>807.19999999999993</v>
      </c>
      <c r="F64" s="27">
        <v>472.5</v>
      </c>
      <c r="G64" s="27">
        <v>308</v>
      </c>
      <c r="H64" s="27">
        <v>14.8</v>
      </c>
      <c r="I64" s="27">
        <v>11.9</v>
      </c>
    </row>
    <row r="65" spans="1:10" ht="27" customHeight="1" x14ac:dyDescent="0.25">
      <c r="A65" s="108" t="s">
        <v>38</v>
      </c>
      <c r="B65" s="108"/>
      <c r="C65" s="24">
        <v>285</v>
      </c>
      <c r="D65" s="27">
        <v>28.9</v>
      </c>
      <c r="E65" s="26">
        <f t="shared" si="7"/>
        <v>16.600000000000001</v>
      </c>
      <c r="F65" s="27">
        <v>8.3000000000000007</v>
      </c>
      <c r="G65" s="27">
        <v>4.3</v>
      </c>
      <c r="H65" s="27">
        <v>3.7</v>
      </c>
      <c r="I65" s="27">
        <v>0.3</v>
      </c>
    </row>
    <row r="66" spans="1:10" ht="14.25" customHeight="1" x14ac:dyDescent="0.25">
      <c r="A66" s="111" t="s">
        <v>39</v>
      </c>
      <c r="B66" s="111"/>
      <c r="C66" s="13">
        <v>286</v>
      </c>
      <c r="D66" s="25">
        <v>0</v>
      </c>
      <c r="E66" s="23">
        <f t="shared" si="7"/>
        <v>0</v>
      </c>
      <c r="F66" s="27">
        <v>0</v>
      </c>
      <c r="G66" s="27">
        <v>0</v>
      </c>
      <c r="H66" s="20">
        <v>0</v>
      </c>
      <c r="I66" s="20">
        <v>0</v>
      </c>
    </row>
    <row r="67" spans="1:10" ht="42.75" customHeight="1" x14ac:dyDescent="0.25">
      <c r="A67" s="101" t="s">
        <v>40</v>
      </c>
      <c r="B67" s="101"/>
      <c r="C67" s="13">
        <v>290</v>
      </c>
      <c r="D67" s="27">
        <v>13.3</v>
      </c>
      <c r="E67" s="23">
        <f t="shared" si="7"/>
        <v>22</v>
      </c>
      <c r="F67" s="27">
        <v>10</v>
      </c>
      <c r="G67" s="27">
        <v>5.5</v>
      </c>
      <c r="H67" s="27">
        <v>5</v>
      </c>
      <c r="I67" s="27">
        <v>1.5</v>
      </c>
    </row>
    <row r="68" spans="1:10" s="28" customFormat="1" ht="28.5" customHeight="1" x14ac:dyDescent="0.25">
      <c r="A68" s="100" t="s">
        <v>122</v>
      </c>
      <c r="B68" s="100"/>
      <c r="C68" s="24">
        <v>300</v>
      </c>
      <c r="D68" s="25">
        <v>438.4</v>
      </c>
      <c r="E68" s="26">
        <f t="shared" si="7"/>
        <v>667.9</v>
      </c>
      <c r="F68" s="27">
        <v>266.89999999999998</v>
      </c>
      <c r="G68" s="27">
        <v>168</v>
      </c>
      <c r="H68" s="27">
        <v>168</v>
      </c>
      <c r="I68" s="27">
        <v>65</v>
      </c>
    </row>
    <row r="69" spans="1:10" s="28" customFormat="1" x14ac:dyDescent="0.25">
      <c r="A69" s="100" t="s">
        <v>41</v>
      </c>
      <c r="B69" s="100"/>
      <c r="C69" s="24">
        <v>310</v>
      </c>
      <c r="D69" s="25">
        <v>496.2</v>
      </c>
      <c r="E69" s="26">
        <f t="shared" si="7"/>
        <v>420</v>
      </c>
      <c r="F69" s="27">
        <v>120</v>
      </c>
      <c r="G69" s="27">
        <v>100</v>
      </c>
      <c r="H69" s="27">
        <v>100</v>
      </c>
      <c r="I69" s="27">
        <v>100</v>
      </c>
    </row>
    <row r="70" spans="1:10" ht="18" customHeight="1" x14ac:dyDescent="0.25">
      <c r="A70" s="101" t="s">
        <v>101</v>
      </c>
      <c r="B70" s="101"/>
      <c r="C70" s="13">
        <v>320</v>
      </c>
      <c r="D70" s="20">
        <v>1257.4000000000001</v>
      </c>
      <c r="E70" s="23">
        <f t="shared" si="7"/>
        <v>200</v>
      </c>
      <c r="F70" s="20">
        <v>0</v>
      </c>
      <c r="G70" s="20">
        <v>200</v>
      </c>
      <c r="H70" s="20">
        <v>0</v>
      </c>
      <c r="I70" s="27">
        <v>0</v>
      </c>
    </row>
    <row r="71" spans="1:10" ht="27.75" customHeight="1" x14ac:dyDescent="0.25">
      <c r="A71" s="110" t="s">
        <v>43</v>
      </c>
      <c r="B71" s="110"/>
      <c r="C71" s="21">
        <v>330</v>
      </c>
      <c r="D71" s="23">
        <f>D52+D53+D54+D55+D56+D57+D58+D59+D61+D62+D63+D64+D65+D66+D67+D68+D69+D70</f>
        <v>32229.400000000005</v>
      </c>
      <c r="E71" s="23">
        <f>F71+G71+H71+I71</f>
        <v>28856.499999999996</v>
      </c>
      <c r="F71" s="26">
        <f>F52+F53+F54+F55+F56+F57+F58+F59+F61+F62+F63+F64+F65+F66+F67+F68+F69+F70</f>
        <v>9172.2999999999993</v>
      </c>
      <c r="G71" s="26">
        <f>G52+G53+G54+G55+G56+G57+G58+G59+G61+G62+G63+G64+G65+G66+G67+G68+G69+G70</f>
        <v>7183.8</v>
      </c>
      <c r="H71" s="23">
        <f t="shared" ref="H71" si="9">H52+H53+H54+H55+H56+H57+H58+H59+H61+H62+H63+H64+H65+H66+H67+H68+H69+H70</f>
        <v>6251.7999999999993</v>
      </c>
      <c r="I71" s="23">
        <f>I52+I53+I54+I55+I56+I57+I58+I59+I61+I62+I63+I64+I65+I66+I67+I68+I69+I70</f>
        <v>6248.5999999999995</v>
      </c>
    </row>
    <row r="72" spans="1:10" ht="15.75" customHeight="1" x14ac:dyDescent="0.25">
      <c r="A72" s="103" t="s">
        <v>97</v>
      </c>
      <c r="B72" s="104"/>
      <c r="C72" s="104"/>
      <c r="D72" s="104"/>
      <c r="E72" s="104"/>
      <c r="F72" s="104"/>
      <c r="G72" s="104"/>
      <c r="H72" s="104"/>
      <c r="I72" s="105"/>
      <c r="J72" s="47"/>
    </row>
    <row r="73" spans="1:10" x14ac:dyDescent="0.25">
      <c r="A73" s="101" t="s">
        <v>44</v>
      </c>
      <c r="B73" s="101"/>
      <c r="C73" s="14">
        <v>400</v>
      </c>
      <c r="D73" s="27">
        <f>D55+D56+D57+D58+D60+D67+D70</f>
        <v>5030</v>
      </c>
      <c r="E73" s="23">
        <f>F73+G73+H73+I73</f>
        <v>3639.8</v>
      </c>
      <c r="F73" s="27">
        <f>F55+F56+F57+F58+F60+F67</f>
        <v>2485.8000000000002</v>
      </c>
      <c r="G73" s="27">
        <f>G55+G56+G57+G58+G60+G67</f>
        <v>630.19999999999993</v>
      </c>
      <c r="H73" s="27">
        <f>H55+H56+H57+H58+H60+H67</f>
        <v>216.9</v>
      </c>
      <c r="I73" s="27">
        <f>I55+I56+I57+I58+I60+I67</f>
        <v>306.89999999999998</v>
      </c>
    </row>
    <row r="74" spans="1:10" s="28" customFormat="1" ht="18.75" customHeight="1" x14ac:dyDescent="0.25">
      <c r="A74" s="100" t="s">
        <v>25</v>
      </c>
      <c r="B74" s="100"/>
      <c r="C74" s="24">
        <v>410</v>
      </c>
      <c r="D74" s="27">
        <f>D52</f>
        <v>21483.200000000001</v>
      </c>
      <c r="E74" s="26">
        <f>F74+G74+H74+I74</f>
        <v>19327.7</v>
      </c>
      <c r="F74" s="27">
        <f t="shared" ref="F74:I75" si="10">F52</f>
        <v>5040</v>
      </c>
      <c r="G74" s="27">
        <f t="shared" si="10"/>
        <v>4941.2</v>
      </c>
      <c r="H74" s="27">
        <f t="shared" si="10"/>
        <v>4673.3</v>
      </c>
      <c r="I74" s="27">
        <f t="shared" si="10"/>
        <v>4673.2</v>
      </c>
    </row>
    <row r="75" spans="1:10" s="28" customFormat="1" ht="20.25" customHeight="1" x14ac:dyDescent="0.25">
      <c r="A75" s="100" t="s">
        <v>45</v>
      </c>
      <c r="B75" s="100"/>
      <c r="C75" s="24">
        <v>420</v>
      </c>
      <c r="D75" s="27">
        <f>D53</f>
        <v>4739.3999999999996</v>
      </c>
      <c r="E75" s="26">
        <f t="shared" ref="E75" si="11">F75+G75+H75+I75</f>
        <v>4460.2999999999993</v>
      </c>
      <c r="F75" s="27">
        <f t="shared" si="10"/>
        <v>1174.5999999999999</v>
      </c>
      <c r="G75" s="27">
        <f t="shared" si="10"/>
        <v>1128.5999999999999</v>
      </c>
      <c r="H75" s="27">
        <f t="shared" si="10"/>
        <v>1078.5999999999999</v>
      </c>
      <c r="I75" s="27">
        <f t="shared" si="10"/>
        <v>1078.5</v>
      </c>
    </row>
    <row r="76" spans="1:10" s="28" customFormat="1" ht="16.5" customHeight="1" x14ac:dyDescent="0.25">
      <c r="A76" s="100" t="s">
        <v>41</v>
      </c>
      <c r="B76" s="100"/>
      <c r="C76" s="24">
        <v>430</v>
      </c>
      <c r="D76" s="27">
        <f>D69</f>
        <v>496.2</v>
      </c>
      <c r="E76" s="26">
        <f>F76+G76+H76+I76</f>
        <v>420</v>
      </c>
      <c r="F76" s="27">
        <f>F69</f>
        <v>120</v>
      </c>
      <c r="G76" s="27">
        <f>G69</f>
        <v>100</v>
      </c>
      <c r="H76" s="27">
        <f>H69</f>
        <v>100</v>
      </c>
      <c r="I76" s="27">
        <f>I69</f>
        <v>100</v>
      </c>
    </row>
    <row r="77" spans="1:10" s="28" customFormat="1" ht="18" customHeight="1" x14ac:dyDescent="0.25">
      <c r="A77" s="100" t="s">
        <v>46</v>
      </c>
      <c r="B77" s="100"/>
      <c r="C77" s="24">
        <v>440</v>
      </c>
      <c r="D77" s="27">
        <f t="shared" ref="D77" si="12">D54+D59+D68</f>
        <v>480.59999999999997</v>
      </c>
      <c r="E77" s="26">
        <f>F77+G77+H77+I77</f>
        <v>1008.7</v>
      </c>
      <c r="F77" s="27">
        <f>F54+F59+F68+F70</f>
        <v>351.9</v>
      </c>
      <c r="G77" s="27">
        <f>G54+G59+G68+G70</f>
        <v>383.8</v>
      </c>
      <c r="H77" s="37">
        <f>H54+H59+H68+H70</f>
        <v>183</v>
      </c>
      <c r="I77" s="37">
        <f>I54+I59+I68+I70</f>
        <v>90</v>
      </c>
    </row>
    <row r="78" spans="1:10" ht="21.75" customHeight="1" x14ac:dyDescent="0.25">
      <c r="A78" s="110" t="s">
        <v>47</v>
      </c>
      <c r="B78" s="110"/>
      <c r="C78" s="21">
        <v>450</v>
      </c>
      <c r="D78" s="23">
        <f>D73+D74+D75+D76+D77</f>
        <v>32229.399999999998</v>
      </c>
      <c r="E78" s="23">
        <f t="shared" ref="E78:H78" si="13">E73+E74+E75+E76+E77</f>
        <v>28856.5</v>
      </c>
      <c r="F78" s="26">
        <f>F73+F74+F75+F76+F77</f>
        <v>9172.2999999999993</v>
      </c>
      <c r="G78" s="26">
        <f>G73+G74+G75+G76+G77</f>
        <v>7183.8</v>
      </c>
      <c r="H78" s="23">
        <f t="shared" si="13"/>
        <v>6251.7999999999993</v>
      </c>
      <c r="I78" s="23">
        <f>I73+I74+I75+I76+I77</f>
        <v>6248.5999999999995</v>
      </c>
    </row>
    <row r="79" spans="1:10" ht="15.75" customHeight="1" x14ac:dyDescent="0.25">
      <c r="A79" s="103" t="s">
        <v>48</v>
      </c>
      <c r="B79" s="104"/>
      <c r="C79" s="104"/>
      <c r="D79" s="104"/>
      <c r="E79" s="104"/>
      <c r="F79" s="104"/>
      <c r="G79" s="104"/>
      <c r="H79" s="104"/>
      <c r="I79" s="105"/>
      <c r="J79" s="47"/>
    </row>
    <row r="80" spans="1:10" ht="27" customHeight="1" x14ac:dyDescent="0.25">
      <c r="A80" s="80" t="s">
        <v>49</v>
      </c>
      <c r="B80" s="80"/>
      <c r="C80" s="21">
        <v>500</v>
      </c>
      <c r="D80" s="23">
        <f>D82</f>
        <v>3077.6000000000004</v>
      </c>
      <c r="E80" s="23">
        <f t="shared" ref="E80:I80" si="14">E82</f>
        <v>260</v>
      </c>
      <c r="F80" s="23">
        <f t="shared" si="14"/>
        <v>10</v>
      </c>
      <c r="G80" s="23">
        <f t="shared" si="14"/>
        <v>210</v>
      </c>
      <c r="H80" s="23">
        <f t="shared" si="14"/>
        <v>20</v>
      </c>
      <c r="I80" s="23">
        <f t="shared" si="14"/>
        <v>20</v>
      </c>
    </row>
    <row r="81" spans="1:10" ht="40.5" customHeight="1" x14ac:dyDescent="0.25">
      <c r="A81" s="101" t="s">
        <v>50</v>
      </c>
      <c r="B81" s="101"/>
      <c r="C81" s="14">
        <v>501</v>
      </c>
      <c r="D81" s="20">
        <v>2752.2</v>
      </c>
      <c r="E81" s="20">
        <f>F81+G81+H81+I81</f>
        <v>200</v>
      </c>
      <c r="F81" s="20">
        <v>0</v>
      </c>
      <c r="G81" s="20">
        <v>200</v>
      </c>
      <c r="H81" s="20">
        <v>0</v>
      </c>
      <c r="I81" s="20">
        <v>0</v>
      </c>
    </row>
    <row r="82" spans="1:10" ht="28.5" customHeight="1" x14ac:dyDescent="0.25">
      <c r="A82" s="80" t="s">
        <v>98</v>
      </c>
      <c r="B82" s="80"/>
      <c r="C82" s="21">
        <v>510</v>
      </c>
      <c r="D82" s="23">
        <f>D83+D84+D85+D86+D87+D88</f>
        <v>3077.6000000000004</v>
      </c>
      <c r="E82" s="23">
        <f>E83+E84+E85+E86+E87+E88</f>
        <v>260</v>
      </c>
      <c r="F82" s="23">
        <f t="shared" ref="F82:I82" si="15">F83+F84+F85+F86+F87+F88</f>
        <v>10</v>
      </c>
      <c r="G82" s="23">
        <f t="shared" si="15"/>
        <v>210</v>
      </c>
      <c r="H82" s="23">
        <f t="shared" si="15"/>
        <v>20</v>
      </c>
      <c r="I82" s="23">
        <f t="shared" si="15"/>
        <v>20</v>
      </c>
    </row>
    <row r="83" spans="1:10" ht="16.5" customHeight="1" x14ac:dyDescent="0.25">
      <c r="A83" s="101" t="s">
        <v>51</v>
      </c>
      <c r="B83" s="101"/>
      <c r="C83" s="14">
        <v>511</v>
      </c>
      <c r="D83" s="20"/>
      <c r="E83" s="20">
        <f t="shared" ref="E83" si="16">F83+G83+H83+I83</f>
        <v>0</v>
      </c>
      <c r="F83" s="27"/>
      <c r="G83" s="27"/>
      <c r="H83" s="20"/>
      <c r="I83" s="20"/>
    </row>
    <row r="84" spans="1:10" ht="27.75" customHeight="1" x14ac:dyDescent="0.25">
      <c r="A84" s="100" t="s">
        <v>52</v>
      </c>
      <c r="B84" s="100"/>
      <c r="C84" s="14">
        <v>512</v>
      </c>
      <c r="D84" s="27">
        <v>1820.2</v>
      </c>
      <c r="E84" s="20">
        <f>F84+G84+H84+I84</f>
        <v>60</v>
      </c>
      <c r="F84" s="27">
        <v>10</v>
      </c>
      <c r="G84" s="27">
        <v>10</v>
      </c>
      <c r="H84" s="20">
        <v>20</v>
      </c>
      <c r="I84" s="20">
        <v>20</v>
      </c>
    </row>
    <row r="85" spans="1:10" ht="28.5" customHeight="1" x14ac:dyDescent="0.25">
      <c r="A85" s="101" t="s">
        <v>53</v>
      </c>
      <c r="B85" s="101"/>
      <c r="C85" s="14">
        <v>513</v>
      </c>
      <c r="D85" s="20"/>
      <c r="E85" s="20">
        <f t="shared" ref="E85:E88" si="17">F85+G85+H85+I85</f>
        <v>0</v>
      </c>
      <c r="F85" s="27"/>
      <c r="G85" s="27"/>
      <c r="H85" s="20"/>
      <c r="I85" s="20"/>
    </row>
    <row r="86" spans="1:10" ht="27" customHeight="1" x14ac:dyDescent="0.25">
      <c r="A86" s="101" t="s">
        <v>54</v>
      </c>
      <c r="B86" s="101"/>
      <c r="C86" s="14">
        <v>514</v>
      </c>
      <c r="D86" s="20"/>
      <c r="E86" s="20">
        <f t="shared" si="17"/>
        <v>0</v>
      </c>
      <c r="F86" s="27"/>
      <c r="G86" s="27"/>
      <c r="H86" s="20"/>
      <c r="I86" s="20"/>
    </row>
    <row r="87" spans="1:10" ht="42" customHeight="1" x14ac:dyDescent="0.25">
      <c r="A87" s="101" t="s">
        <v>55</v>
      </c>
      <c r="B87" s="101"/>
      <c r="C87" s="14">
        <v>515</v>
      </c>
      <c r="D87" s="20"/>
      <c r="E87" s="20">
        <f t="shared" si="17"/>
        <v>0</v>
      </c>
      <c r="F87" s="27"/>
      <c r="G87" s="27"/>
      <c r="H87" s="20"/>
      <c r="I87" s="20"/>
    </row>
    <row r="88" spans="1:10" x14ac:dyDescent="0.25">
      <c r="A88" s="101" t="s">
        <v>56</v>
      </c>
      <c r="B88" s="101"/>
      <c r="C88" s="14">
        <v>516</v>
      </c>
      <c r="D88" s="20">
        <v>1257.4000000000001</v>
      </c>
      <c r="E88" s="20">
        <f t="shared" si="17"/>
        <v>200</v>
      </c>
      <c r="F88" s="27">
        <v>0</v>
      </c>
      <c r="G88" s="27">
        <v>200</v>
      </c>
      <c r="H88" s="27">
        <v>0</v>
      </c>
      <c r="I88" s="27">
        <v>0</v>
      </c>
    </row>
    <row r="89" spans="1:10" ht="15.75" customHeight="1" x14ac:dyDescent="0.25">
      <c r="A89" s="103" t="s">
        <v>57</v>
      </c>
      <c r="B89" s="104"/>
      <c r="C89" s="104"/>
      <c r="D89" s="104"/>
      <c r="E89" s="104"/>
      <c r="F89" s="104"/>
      <c r="G89" s="104"/>
      <c r="H89" s="104"/>
      <c r="I89" s="105"/>
      <c r="J89" s="47"/>
    </row>
    <row r="90" spans="1:10" ht="37.5" customHeight="1" x14ac:dyDescent="0.25">
      <c r="A90" s="80" t="s">
        <v>58</v>
      </c>
      <c r="B90" s="80"/>
      <c r="C90" s="21">
        <v>600</v>
      </c>
      <c r="D90" s="23">
        <f t="shared" ref="D90" si="18">D94</f>
        <v>251.8</v>
      </c>
      <c r="E90" s="23">
        <f>E94</f>
        <v>80</v>
      </c>
      <c r="F90" s="26">
        <f t="shared" ref="F90:I90" si="19">F94</f>
        <v>20</v>
      </c>
      <c r="G90" s="26">
        <f t="shared" si="19"/>
        <v>20</v>
      </c>
      <c r="H90" s="23">
        <f t="shared" si="19"/>
        <v>20</v>
      </c>
      <c r="I90" s="23">
        <f t="shared" si="19"/>
        <v>20</v>
      </c>
    </row>
    <row r="91" spans="1:10" x14ac:dyDescent="0.25">
      <c r="A91" s="111" t="s">
        <v>59</v>
      </c>
      <c r="B91" s="111"/>
      <c r="C91" s="14">
        <v>601</v>
      </c>
      <c r="D91" s="20"/>
      <c r="E91" s="20"/>
      <c r="F91" s="27"/>
      <c r="G91" s="27"/>
      <c r="H91" s="20"/>
      <c r="I91" s="20"/>
    </row>
    <row r="92" spans="1:10" x14ac:dyDescent="0.25">
      <c r="A92" s="111" t="s">
        <v>60</v>
      </c>
      <c r="B92" s="111"/>
      <c r="C92" s="14">
        <v>602</v>
      </c>
      <c r="D92" s="20"/>
      <c r="E92" s="20"/>
      <c r="F92" s="27"/>
      <c r="G92" s="27"/>
      <c r="H92" s="20"/>
      <c r="I92" s="20"/>
    </row>
    <row r="93" spans="1:10" x14ac:dyDescent="0.25">
      <c r="A93" s="111" t="s">
        <v>61</v>
      </c>
      <c r="B93" s="111"/>
      <c r="C93" s="14">
        <v>603</v>
      </c>
      <c r="D93" s="20"/>
      <c r="E93" s="20"/>
      <c r="F93" s="27"/>
      <c r="G93" s="27"/>
      <c r="H93" s="20"/>
      <c r="I93" s="20"/>
    </row>
    <row r="94" spans="1:10" x14ac:dyDescent="0.25">
      <c r="A94" s="111" t="s">
        <v>62</v>
      </c>
      <c r="B94" s="111"/>
      <c r="C94" s="14">
        <v>604</v>
      </c>
      <c r="D94" s="20">
        <v>251.8</v>
      </c>
      <c r="E94" s="27">
        <f>F94+G94+H94+I94</f>
        <v>80</v>
      </c>
      <c r="F94" s="27">
        <v>20</v>
      </c>
      <c r="G94" s="27">
        <v>20</v>
      </c>
      <c r="H94" s="20">
        <v>20</v>
      </c>
      <c r="I94" s="20">
        <v>20</v>
      </c>
    </row>
    <row r="95" spans="1:10" ht="19.5" customHeight="1" x14ac:dyDescent="0.25">
      <c r="A95" s="101" t="s">
        <v>63</v>
      </c>
      <c r="B95" s="101"/>
      <c r="C95" s="14">
        <v>610</v>
      </c>
      <c r="D95" s="20"/>
      <c r="E95" s="20"/>
      <c r="F95" s="27"/>
      <c r="G95" s="27"/>
      <c r="H95" s="20"/>
      <c r="I95" s="20"/>
    </row>
    <row r="96" spans="1:10" ht="25.5" customHeight="1" x14ac:dyDescent="0.25">
      <c r="A96" s="101" t="s">
        <v>64</v>
      </c>
      <c r="B96" s="101"/>
      <c r="C96" s="14">
        <v>620</v>
      </c>
      <c r="D96" s="20"/>
      <c r="E96" s="20"/>
      <c r="F96" s="27"/>
      <c r="G96" s="27"/>
      <c r="H96" s="20"/>
      <c r="I96" s="20"/>
    </row>
    <row r="97" spans="1:10" x14ac:dyDescent="0.25">
      <c r="A97" s="111" t="s">
        <v>59</v>
      </c>
      <c r="B97" s="111"/>
      <c r="C97" s="14">
        <v>621</v>
      </c>
      <c r="D97" s="20"/>
      <c r="E97" s="20"/>
      <c r="F97" s="27"/>
      <c r="G97" s="27"/>
      <c r="H97" s="20"/>
      <c r="I97" s="20"/>
    </row>
    <row r="98" spans="1:10" x14ac:dyDescent="0.25">
      <c r="A98" s="111" t="s">
        <v>60</v>
      </c>
      <c r="B98" s="111"/>
      <c r="C98" s="14">
        <v>622</v>
      </c>
      <c r="D98" s="20"/>
      <c r="E98" s="20"/>
      <c r="F98" s="27"/>
      <c r="G98" s="27"/>
      <c r="H98" s="20"/>
      <c r="I98" s="20"/>
    </row>
    <row r="99" spans="1:10" x14ac:dyDescent="0.25">
      <c r="A99" s="111" t="s">
        <v>61</v>
      </c>
      <c r="B99" s="111"/>
      <c r="C99" s="14">
        <v>623</v>
      </c>
      <c r="D99" s="20"/>
      <c r="E99" s="20"/>
      <c r="F99" s="27"/>
      <c r="G99" s="27"/>
      <c r="H99" s="20"/>
      <c r="I99" s="20"/>
    </row>
    <row r="100" spans="1:10" ht="18" customHeight="1" x14ac:dyDescent="0.25">
      <c r="A100" s="101" t="s">
        <v>42</v>
      </c>
      <c r="B100" s="101"/>
      <c r="C100" s="14">
        <v>630</v>
      </c>
      <c r="D100" s="35"/>
      <c r="E100" s="20"/>
      <c r="F100" s="27"/>
      <c r="G100" s="27"/>
      <c r="H100" s="20"/>
      <c r="I100" s="20"/>
    </row>
    <row r="101" spans="1:10" ht="18.75" customHeight="1" x14ac:dyDescent="0.25">
      <c r="A101" s="112" t="s">
        <v>65</v>
      </c>
      <c r="B101" s="112"/>
      <c r="C101" s="21">
        <v>700</v>
      </c>
      <c r="D101" s="26">
        <f>D50+D90</f>
        <v>32250.899999999998</v>
      </c>
      <c r="E101" s="23">
        <f>F101+G101+H101+I101</f>
        <v>28916.5</v>
      </c>
      <c r="F101" s="26">
        <f>F50+F90</f>
        <v>9182.2999999999993</v>
      </c>
      <c r="G101" s="26">
        <f>G50+G90</f>
        <v>7193.8</v>
      </c>
      <c r="H101" s="26">
        <f t="shared" ref="H101:I101" si="20">H50+H90</f>
        <v>6271.8</v>
      </c>
      <c r="I101" s="26">
        <f t="shared" si="20"/>
        <v>6268.6</v>
      </c>
    </row>
    <row r="102" spans="1:10" ht="18" customHeight="1" x14ac:dyDescent="0.25">
      <c r="A102" s="112" t="s">
        <v>66</v>
      </c>
      <c r="B102" s="112"/>
      <c r="C102" s="21">
        <v>800</v>
      </c>
      <c r="D102" s="26">
        <f>D71+D96</f>
        <v>32229.400000000005</v>
      </c>
      <c r="E102" s="23">
        <f>F102+G102+H102+I102</f>
        <v>28856.499999999996</v>
      </c>
      <c r="F102" s="26">
        <f>F71+F96</f>
        <v>9172.2999999999993</v>
      </c>
      <c r="G102" s="26">
        <f>G71+G96</f>
        <v>7183.8</v>
      </c>
      <c r="H102" s="23">
        <f>H71+H96</f>
        <v>6251.7999999999993</v>
      </c>
      <c r="I102" s="23">
        <f>I71+I96</f>
        <v>6248.5999999999995</v>
      </c>
    </row>
    <row r="103" spans="1:10" ht="48" customHeight="1" x14ac:dyDescent="0.25">
      <c r="A103" s="112" t="s">
        <v>67</v>
      </c>
      <c r="B103" s="112"/>
      <c r="C103" s="21">
        <v>900</v>
      </c>
      <c r="D103" s="26">
        <f>D101-D102</f>
        <v>21.499999999992724</v>
      </c>
      <c r="E103" s="23">
        <f>F103+G103+H103+I103</f>
        <v>60.000000000001819</v>
      </c>
      <c r="F103" s="26">
        <f>F101-F102</f>
        <v>10</v>
      </c>
      <c r="G103" s="26">
        <f t="shared" ref="G103:I103" si="21">G101-G102</f>
        <v>10</v>
      </c>
      <c r="H103" s="23">
        <f t="shared" si="21"/>
        <v>20.000000000000909</v>
      </c>
      <c r="I103" s="23">
        <f t="shared" si="21"/>
        <v>20.000000000000909</v>
      </c>
    </row>
    <row r="104" spans="1:10" ht="15.75" customHeight="1" x14ac:dyDescent="0.25">
      <c r="A104" s="103" t="s">
        <v>68</v>
      </c>
      <c r="B104" s="104"/>
      <c r="C104" s="104"/>
      <c r="D104" s="104"/>
      <c r="E104" s="104"/>
      <c r="F104" s="104"/>
      <c r="G104" s="104"/>
      <c r="H104" s="104"/>
      <c r="I104" s="105"/>
      <c r="J104" s="47"/>
    </row>
    <row r="105" spans="1:10" ht="38.25" customHeight="1" x14ac:dyDescent="0.25">
      <c r="A105" s="101" t="s">
        <v>69</v>
      </c>
      <c r="B105" s="101"/>
      <c r="C105" s="14">
        <v>2000</v>
      </c>
      <c r="D105" s="20" t="s">
        <v>99</v>
      </c>
      <c r="E105" s="20" t="s">
        <v>99</v>
      </c>
      <c r="F105" s="27" t="s">
        <v>99</v>
      </c>
      <c r="G105" s="27" t="s">
        <v>99</v>
      </c>
      <c r="H105" s="20" t="s">
        <v>99</v>
      </c>
      <c r="I105" s="20" t="s">
        <v>99</v>
      </c>
    </row>
    <row r="106" spans="1:10" ht="40.5" customHeight="1" x14ac:dyDescent="0.25">
      <c r="A106" s="101" t="s">
        <v>70</v>
      </c>
      <c r="B106" s="101"/>
      <c r="C106" s="14">
        <v>2010</v>
      </c>
      <c r="D106" s="27">
        <v>21.5</v>
      </c>
      <c r="E106" s="23">
        <f>F106+G106+H106+I106</f>
        <v>60</v>
      </c>
      <c r="F106" s="27">
        <f>F107</f>
        <v>10</v>
      </c>
      <c r="G106" s="27">
        <f>G107</f>
        <v>10</v>
      </c>
      <c r="H106" s="20">
        <f t="shared" ref="H106:I106" si="22">H107</f>
        <v>20</v>
      </c>
      <c r="I106" s="20">
        <f t="shared" si="22"/>
        <v>20</v>
      </c>
    </row>
    <row r="107" spans="1:10" ht="39.75" customHeight="1" x14ac:dyDescent="0.25">
      <c r="A107" s="101" t="s">
        <v>100</v>
      </c>
      <c r="B107" s="101"/>
      <c r="C107" s="14">
        <v>2011</v>
      </c>
      <c r="D107" s="20">
        <v>21.5</v>
      </c>
      <c r="E107" s="23">
        <f>F107+G107+H107+I107</f>
        <v>60</v>
      </c>
      <c r="F107" s="27">
        <v>10</v>
      </c>
      <c r="G107" s="27">
        <v>10</v>
      </c>
      <c r="H107" s="20">
        <v>20</v>
      </c>
      <c r="I107" s="20">
        <v>20</v>
      </c>
    </row>
    <row r="108" spans="1:10" ht="15.75" customHeight="1" x14ac:dyDescent="0.25">
      <c r="A108" s="103" t="s">
        <v>71</v>
      </c>
      <c r="B108" s="104"/>
      <c r="C108" s="104"/>
      <c r="D108" s="104"/>
      <c r="E108" s="104"/>
      <c r="F108" s="104"/>
      <c r="G108" s="104"/>
      <c r="H108" s="104"/>
      <c r="I108" s="105"/>
      <c r="J108" s="47"/>
    </row>
    <row r="109" spans="1:10" x14ac:dyDescent="0.25">
      <c r="A109" s="113"/>
      <c r="B109" s="114"/>
      <c r="C109" s="3"/>
      <c r="D109" s="2"/>
      <c r="E109" s="2"/>
      <c r="F109" s="31" t="s">
        <v>75</v>
      </c>
      <c r="G109" s="31" t="s">
        <v>74</v>
      </c>
      <c r="H109" s="16" t="s">
        <v>73</v>
      </c>
      <c r="I109" s="16" t="s">
        <v>72</v>
      </c>
    </row>
    <row r="110" spans="1:10" x14ac:dyDescent="0.25">
      <c r="A110" s="101" t="s">
        <v>76</v>
      </c>
      <c r="B110" s="101"/>
      <c r="C110" s="15">
        <v>3000</v>
      </c>
      <c r="D110" s="34" t="s">
        <v>102</v>
      </c>
      <c r="E110" s="34" t="s">
        <v>102</v>
      </c>
      <c r="F110" s="24">
        <v>198.25</v>
      </c>
      <c r="G110" s="24">
        <v>189.5</v>
      </c>
      <c r="H110" s="24">
        <v>189.5</v>
      </c>
      <c r="I110" s="24">
        <v>189.5</v>
      </c>
    </row>
    <row r="111" spans="1:10" ht="17.25" customHeight="1" x14ac:dyDescent="0.25">
      <c r="A111" s="101" t="s">
        <v>77</v>
      </c>
      <c r="B111" s="101"/>
      <c r="C111" s="15">
        <v>3010</v>
      </c>
      <c r="D111" s="34" t="s">
        <v>102</v>
      </c>
      <c r="E111" s="34" t="s">
        <v>102</v>
      </c>
      <c r="F111" s="24">
        <v>7425.2</v>
      </c>
      <c r="G111" s="24">
        <v>7435.2</v>
      </c>
      <c r="H111" s="24">
        <v>7445.2</v>
      </c>
      <c r="I111" s="24">
        <v>7465.2</v>
      </c>
    </row>
    <row r="112" spans="1:10" ht="15.75" customHeight="1" x14ac:dyDescent="0.25">
      <c r="A112" s="101" t="s">
        <v>78</v>
      </c>
      <c r="B112" s="101"/>
      <c r="C112" s="15">
        <v>3020</v>
      </c>
      <c r="D112" s="34" t="s">
        <v>102</v>
      </c>
      <c r="E112" s="34" t="s">
        <v>102</v>
      </c>
      <c r="F112" s="34" t="s">
        <v>102</v>
      </c>
      <c r="G112" s="34" t="s">
        <v>102</v>
      </c>
      <c r="H112" s="34" t="s">
        <v>102</v>
      </c>
      <c r="I112" s="34" t="s">
        <v>102</v>
      </c>
    </row>
    <row r="113" spans="1:10" ht="15.75" customHeight="1" x14ac:dyDescent="0.25">
      <c r="A113" s="101" t="s">
        <v>79</v>
      </c>
      <c r="B113" s="101"/>
      <c r="C113" s="15">
        <v>3030</v>
      </c>
      <c r="D113" s="34" t="s">
        <v>102</v>
      </c>
      <c r="E113" s="34" t="s">
        <v>102</v>
      </c>
      <c r="F113" s="34" t="s">
        <v>102</v>
      </c>
      <c r="G113" s="34" t="s">
        <v>102</v>
      </c>
      <c r="H113" s="34" t="s">
        <v>102</v>
      </c>
      <c r="I113" s="34" t="s">
        <v>102</v>
      </c>
    </row>
    <row r="114" spans="1:10" ht="39.75" customHeight="1" x14ac:dyDescent="0.25">
      <c r="A114" s="101" t="s">
        <v>80</v>
      </c>
      <c r="B114" s="101"/>
      <c r="C114" s="15">
        <v>3040</v>
      </c>
      <c r="D114" s="34" t="s">
        <v>102</v>
      </c>
      <c r="E114" s="34" t="s">
        <v>102</v>
      </c>
      <c r="F114" s="34" t="s">
        <v>102</v>
      </c>
      <c r="G114" s="34" t="s">
        <v>102</v>
      </c>
      <c r="H114" s="34" t="s">
        <v>102</v>
      </c>
      <c r="I114" s="34" t="s">
        <v>102</v>
      </c>
    </row>
    <row r="115" spans="1:10" ht="16.5" customHeight="1" x14ac:dyDescent="0.25">
      <c r="A115" s="101" t="s">
        <v>81</v>
      </c>
      <c r="B115" s="101"/>
      <c r="C115" s="15">
        <v>3050</v>
      </c>
      <c r="D115" s="34" t="s">
        <v>102</v>
      </c>
      <c r="E115" s="34" t="s">
        <v>102</v>
      </c>
      <c r="F115" s="34" t="s">
        <v>102</v>
      </c>
      <c r="G115" s="34" t="s">
        <v>102</v>
      </c>
      <c r="H115" s="34" t="s">
        <v>102</v>
      </c>
      <c r="I115" s="34" t="s">
        <v>102</v>
      </c>
    </row>
    <row r="116" spans="1:10" ht="15.75" customHeight="1" x14ac:dyDescent="0.25">
      <c r="A116" s="101" t="s">
        <v>82</v>
      </c>
      <c r="B116" s="101"/>
      <c r="C116" s="15">
        <v>3060</v>
      </c>
      <c r="D116" s="34" t="s">
        <v>102</v>
      </c>
      <c r="E116" s="34" t="s">
        <v>102</v>
      </c>
      <c r="F116" s="34" t="s">
        <v>102</v>
      </c>
      <c r="G116" s="34" t="s">
        <v>102</v>
      </c>
      <c r="H116" s="34" t="s">
        <v>102</v>
      </c>
      <c r="I116" s="34" t="s">
        <v>102</v>
      </c>
    </row>
    <row r="117" spans="1:10" x14ac:dyDescent="0.25">
      <c r="A117" s="115"/>
      <c r="B117" s="115"/>
      <c r="C117" s="4"/>
      <c r="D117" s="5"/>
      <c r="E117" s="5"/>
      <c r="F117" s="5"/>
      <c r="G117" s="32"/>
      <c r="H117" s="32"/>
      <c r="I117" s="5"/>
      <c r="J117" s="5"/>
    </row>
    <row r="118" spans="1:10" x14ac:dyDescent="0.25">
      <c r="A118" s="115"/>
      <c r="B118" s="115"/>
      <c r="C118" s="4"/>
      <c r="D118" s="5"/>
      <c r="E118" s="5"/>
      <c r="F118" s="5"/>
      <c r="G118" s="32"/>
      <c r="H118" s="32"/>
      <c r="I118" s="5"/>
      <c r="J118" s="5"/>
    </row>
    <row r="119" spans="1:10" ht="15.6" customHeight="1" x14ac:dyDescent="0.25">
      <c r="A119" s="116" t="s">
        <v>83</v>
      </c>
      <c r="B119" s="116"/>
      <c r="C119" s="17"/>
      <c r="D119" s="18"/>
      <c r="E119" s="116" t="s">
        <v>84</v>
      </c>
      <c r="F119" s="116"/>
      <c r="G119" s="33"/>
      <c r="H119" s="118" t="s">
        <v>86</v>
      </c>
      <c r="I119" s="119"/>
      <c r="J119" s="119"/>
    </row>
    <row r="120" spans="1:10" x14ac:dyDescent="0.25">
      <c r="A120" s="115"/>
      <c r="B120" s="115"/>
      <c r="C120" s="4"/>
      <c r="D120" s="5"/>
      <c r="E120" s="117" t="s">
        <v>85</v>
      </c>
      <c r="F120" s="117"/>
      <c r="G120" s="32"/>
      <c r="H120" s="32"/>
      <c r="I120" s="5"/>
      <c r="J120" s="5"/>
    </row>
    <row r="121" spans="1:10" x14ac:dyDescent="0.25">
      <c r="A121" s="115"/>
      <c r="B121" s="115"/>
      <c r="C121" s="4"/>
      <c r="D121" s="5"/>
      <c r="E121" s="5"/>
      <c r="F121" s="5"/>
      <c r="G121" s="32"/>
      <c r="H121" s="32"/>
      <c r="I121" s="5"/>
      <c r="J121" s="5"/>
    </row>
    <row r="122" spans="1:10" x14ac:dyDescent="0.25">
      <c r="A122" s="115"/>
      <c r="B122" s="115"/>
      <c r="C122" s="4"/>
      <c r="D122" s="5"/>
      <c r="E122" s="5"/>
      <c r="F122" s="5"/>
      <c r="G122" s="32"/>
      <c r="H122" s="32"/>
      <c r="I122" s="5"/>
      <c r="J122" s="5"/>
    </row>
    <row r="123" spans="1:10" x14ac:dyDescent="0.25">
      <c r="A123" s="115"/>
      <c r="B123" s="115"/>
      <c r="C123" s="4"/>
      <c r="D123" s="5"/>
      <c r="E123" s="5"/>
      <c r="F123" s="5"/>
      <c r="G123" s="32"/>
      <c r="H123" s="32"/>
      <c r="I123" s="5"/>
      <c r="J123" s="5"/>
    </row>
    <row r="124" spans="1:10" x14ac:dyDescent="0.25">
      <c r="A124" s="115"/>
      <c r="B124" s="115"/>
      <c r="C124" s="4"/>
      <c r="D124" s="5"/>
      <c r="E124" s="5"/>
      <c r="F124" s="5"/>
      <c r="G124" s="32"/>
      <c r="H124" s="32"/>
      <c r="I124" s="5"/>
      <c r="J124" s="5"/>
    </row>
    <row r="125" spans="1:10" x14ac:dyDescent="0.25">
      <c r="A125" s="115"/>
      <c r="B125" s="115"/>
      <c r="C125" s="4"/>
      <c r="D125" s="5"/>
      <c r="E125" s="5"/>
      <c r="F125" s="5"/>
      <c r="G125" s="32"/>
      <c r="H125" s="32"/>
      <c r="I125" s="5"/>
      <c r="J125" s="5"/>
    </row>
    <row r="126" spans="1:10" x14ac:dyDescent="0.25">
      <c r="A126" s="115"/>
      <c r="B126" s="115"/>
      <c r="C126" s="4"/>
      <c r="D126" s="5"/>
      <c r="E126" s="5"/>
      <c r="F126" s="5"/>
      <c r="G126" s="32"/>
      <c r="H126" s="32"/>
      <c r="I126" s="5"/>
      <c r="J126" s="5"/>
    </row>
    <row r="127" spans="1:10" x14ac:dyDescent="0.25">
      <c r="A127" s="115"/>
      <c r="B127" s="115"/>
      <c r="C127" s="4"/>
      <c r="D127" s="5"/>
      <c r="E127" s="5"/>
      <c r="F127" s="5"/>
      <c r="G127" s="32"/>
      <c r="H127" s="32"/>
      <c r="I127" s="5"/>
      <c r="J127" s="5"/>
    </row>
    <row r="128" spans="1:10" x14ac:dyDescent="0.25">
      <c r="A128" s="115"/>
      <c r="B128" s="115"/>
      <c r="C128" s="4"/>
      <c r="D128" s="5"/>
      <c r="E128" s="5"/>
      <c r="F128" s="5"/>
      <c r="G128" s="32"/>
      <c r="H128" s="32"/>
      <c r="I128" s="5"/>
      <c r="J128" s="5"/>
    </row>
    <row r="129" spans="1:10" x14ac:dyDescent="0.25">
      <c r="A129" s="115"/>
      <c r="B129" s="115"/>
      <c r="C129" s="4"/>
      <c r="D129" s="5"/>
      <c r="E129" s="5"/>
      <c r="F129" s="5"/>
      <c r="G129" s="32"/>
      <c r="H129" s="32"/>
      <c r="I129" s="5"/>
      <c r="J129" s="5"/>
    </row>
    <row r="130" spans="1:10" x14ac:dyDescent="0.25">
      <c r="A130" s="115"/>
      <c r="B130" s="115"/>
      <c r="C130" s="4"/>
      <c r="D130" s="5"/>
      <c r="E130" s="5"/>
      <c r="F130" s="5"/>
      <c r="G130" s="32"/>
      <c r="H130" s="32"/>
      <c r="I130" s="5"/>
      <c r="J130" s="5"/>
    </row>
    <row r="131" spans="1:10" x14ac:dyDescent="0.25">
      <c r="A131" s="115"/>
      <c r="B131" s="115"/>
      <c r="C131" s="4"/>
      <c r="D131" s="5"/>
      <c r="E131" s="5"/>
      <c r="F131" s="5"/>
      <c r="G131" s="32"/>
      <c r="H131" s="32"/>
      <c r="I131" s="5"/>
      <c r="J131" s="5"/>
    </row>
    <row r="132" spans="1:10" x14ac:dyDescent="0.25">
      <c r="A132" s="115"/>
      <c r="B132" s="115"/>
      <c r="C132" s="4"/>
      <c r="D132" s="5"/>
      <c r="E132" s="5"/>
      <c r="F132" s="5"/>
      <c r="G132" s="32"/>
      <c r="H132" s="32"/>
      <c r="I132" s="5"/>
      <c r="J132" s="5"/>
    </row>
    <row r="133" spans="1:10" x14ac:dyDescent="0.25">
      <c r="A133" s="115"/>
      <c r="B133" s="115"/>
      <c r="C133" s="4"/>
      <c r="D133" s="5"/>
      <c r="E133" s="5"/>
      <c r="F133" s="5"/>
      <c r="G133" s="32"/>
      <c r="H133" s="32"/>
      <c r="I133" s="5"/>
      <c r="J133" s="5"/>
    </row>
    <row r="134" spans="1:10" x14ac:dyDescent="0.25">
      <c r="A134" s="115"/>
      <c r="B134" s="115"/>
      <c r="C134" s="4"/>
      <c r="D134" s="5"/>
      <c r="E134" s="5"/>
      <c r="F134" s="5"/>
      <c r="G134" s="32"/>
      <c r="H134" s="32"/>
      <c r="I134" s="5"/>
      <c r="J134" s="5"/>
    </row>
    <row r="135" spans="1:10" x14ac:dyDescent="0.25">
      <c r="A135" s="115"/>
      <c r="B135" s="115"/>
      <c r="C135" s="4"/>
      <c r="D135" s="5"/>
      <c r="E135" s="5"/>
      <c r="F135" s="5"/>
      <c r="G135" s="32"/>
      <c r="H135" s="32"/>
      <c r="I135" s="5"/>
      <c r="J135" s="5"/>
    </row>
    <row r="136" spans="1:10" x14ac:dyDescent="0.25">
      <c r="A136" s="115"/>
      <c r="B136" s="115"/>
      <c r="C136" s="4"/>
      <c r="D136" s="5"/>
      <c r="E136" s="5"/>
      <c r="F136" s="5"/>
      <c r="G136" s="32"/>
      <c r="H136" s="32"/>
      <c r="I136" s="5"/>
      <c r="J136" s="5"/>
    </row>
    <row r="137" spans="1:10" x14ac:dyDescent="0.25">
      <c r="A137" s="115"/>
      <c r="B137" s="115"/>
      <c r="C137" s="4"/>
      <c r="D137" s="5"/>
      <c r="E137" s="5"/>
      <c r="F137" s="5"/>
      <c r="G137" s="32"/>
      <c r="H137" s="32"/>
      <c r="I137" s="5"/>
      <c r="J137" s="5"/>
    </row>
    <row r="138" spans="1:10" x14ac:dyDescent="0.25">
      <c r="A138" s="115"/>
      <c r="B138" s="115"/>
      <c r="C138" s="4"/>
      <c r="D138" s="5"/>
      <c r="E138" s="5"/>
      <c r="F138" s="5"/>
      <c r="G138" s="32"/>
      <c r="H138" s="32"/>
      <c r="I138" s="5"/>
      <c r="J138" s="5"/>
    </row>
    <row r="139" spans="1:10" x14ac:dyDescent="0.25">
      <c r="A139" s="115"/>
      <c r="B139" s="115"/>
      <c r="C139" s="4"/>
      <c r="D139" s="5"/>
      <c r="E139" s="5"/>
      <c r="F139" s="5"/>
      <c r="G139" s="32"/>
      <c r="H139" s="32"/>
      <c r="I139" s="5"/>
      <c r="J139" s="5"/>
    </row>
    <row r="140" spans="1:10" x14ac:dyDescent="0.25">
      <c r="A140" s="115"/>
      <c r="B140" s="115"/>
      <c r="C140" s="4"/>
      <c r="D140" s="5"/>
      <c r="E140" s="5"/>
      <c r="F140" s="5"/>
      <c r="G140" s="32"/>
      <c r="H140" s="32"/>
      <c r="I140" s="5"/>
      <c r="J140" s="5"/>
    </row>
    <row r="141" spans="1:10" x14ac:dyDescent="0.25">
      <c r="A141" s="115"/>
      <c r="B141" s="115"/>
      <c r="C141" s="4"/>
      <c r="D141" s="5"/>
      <c r="E141" s="5"/>
      <c r="F141" s="5"/>
      <c r="G141" s="32"/>
      <c r="H141" s="32"/>
      <c r="I141" s="5"/>
      <c r="J141" s="5"/>
    </row>
    <row r="142" spans="1:10" x14ac:dyDescent="0.25">
      <c r="A142" s="115"/>
      <c r="B142" s="115"/>
      <c r="C142" s="4"/>
      <c r="D142" s="5"/>
      <c r="E142" s="5"/>
      <c r="F142" s="5"/>
      <c r="G142" s="32"/>
      <c r="H142" s="32"/>
      <c r="I142" s="5"/>
      <c r="J142" s="5"/>
    </row>
    <row r="143" spans="1:10" x14ac:dyDescent="0.25">
      <c r="A143" s="115"/>
      <c r="B143" s="115"/>
      <c r="C143" s="4"/>
      <c r="D143" s="5"/>
      <c r="E143" s="5"/>
      <c r="F143" s="5"/>
      <c r="G143" s="32"/>
      <c r="H143" s="32"/>
      <c r="I143" s="5"/>
      <c r="J143" s="5"/>
    </row>
    <row r="144" spans="1:10" x14ac:dyDescent="0.25">
      <c r="A144" s="115"/>
      <c r="B144" s="115"/>
      <c r="C144" s="4"/>
      <c r="D144" s="5"/>
      <c r="E144" s="5"/>
      <c r="F144" s="5"/>
      <c r="G144" s="32"/>
      <c r="H144" s="32"/>
      <c r="I144" s="5"/>
      <c r="J144" s="5"/>
    </row>
    <row r="145" spans="1:10" x14ac:dyDescent="0.25">
      <c r="A145" s="115"/>
      <c r="B145" s="115"/>
      <c r="C145" s="4"/>
      <c r="D145" s="5"/>
      <c r="E145" s="5"/>
      <c r="F145" s="5"/>
      <c r="G145" s="32"/>
      <c r="H145" s="32"/>
      <c r="I145" s="5"/>
      <c r="J145" s="5"/>
    </row>
    <row r="146" spans="1:10" x14ac:dyDescent="0.25">
      <c r="A146" s="115"/>
      <c r="B146" s="115"/>
      <c r="C146" s="4"/>
      <c r="D146" s="5"/>
      <c r="E146" s="5"/>
      <c r="F146" s="5"/>
      <c r="G146" s="32"/>
      <c r="H146" s="32"/>
      <c r="I146" s="5"/>
      <c r="J146" s="5"/>
    </row>
    <row r="147" spans="1:10" x14ac:dyDescent="0.25">
      <c r="A147" s="115"/>
      <c r="B147" s="115"/>
      <c r="C147" s="4"/>
      <c r="D147" s="5"/>
      <c r="E147" s="5"/>
      <c r="F147" s="5"/>
      <c r="G147" s="32"/>
      <c r="H147" s="32"/>
      <c r="I147" s="5"/>
      <c r="J147" s="5"/>
    </row>
    <row r="148" spans="1:10" x14ac:dyDescent="0.25">
      <c r="A148" s="115"/>
      <c r="B148" s="115"/>
      <c r="C148" s="4"/>
      <c r="D148" s="5"/>
      <c r="E148" s="5"/>
      <c r="F148" s="5"/>
      <c r="G148" s="32"/>
      <c r="H148" s="32"/>
      <c r="I148" s="5"/>
      <c r="J148" s="5"/>
    </row>
    <row r="149" spans="1:10" x14ac:dyDescent="0.25">
      <c r="A149" s="115"/>
      <c r="B149" s="115"/>
      <c r="C149" s="4"/>
      <c r="D149" s="5"/>
      <c r="E149" s="5"/>
      <c r="F149" s="5"/>
      <c r="G149" s="32"/>
      <c r="H149" s="32"/>
      <c r="I149" s="5"/>
      <c r="J149" s="5"/>
    </row>
    <row r="150" spans="1:10" x14ac:dyDescent="0.25">
      <c r="A150" s="115"/>
      <c r="B150" s="115"/>
      <c r="C150" s="4"/>
      <c r="D150" s="5"/>
      <c r="E150" s="5"/>
      <c r="F150" s="5"/>
      <c r="G150" s="32"/>
      <c r="H150" s="32"/>
      <c r="I150" s="5"/>
      <c r="J150" s="5"/>
    </row>
    <row r="151" spans="1:10" x14ac:dyDescent="0.25">
      <c r="A151" s="115"/>
      <c r="B151" s="115"/>
      <c r="C151" s="4"/>
      <c r="D151" s="5"/>
      <c r="E151" s="5"/>
      <c r="F151" s="5"/>
      <c r="G151" s="32"/>
      <c r="H151" s="32"/>
      <c r="I151" s="5"/>
      <c r="J151" s="5"/>
    </row>
    <row r="152" spans="1:10" x14ac:dyDescent="0.25">
      <c r="A152" s="115"/>
      <c r="B152" s="115"/>
      <c r="C152" s="4"/>
      <c r="D152" s="5"/>
      <c r="E152" s="5"/>
      <c r="F152" s="5"/>
      <c r="G152" s="32"/>
      <c r="H152" s="32"/>
      <c r="I152" s="5"/>
      <c r="J152" s="5"/>
    </row>
    <row r="153" spans="1:10" x14ac:dyDescent="0.25">
      <c r="A153" s="115"/>
      <c r="B153" s="115"/>
      <c r="C153" s="4"/>
      <c r="D153" s="5"/>
      <c r="E153" s="5"/>
      <c r="F153" s="5"/>
      <c r="G153" s="32"/>
      <c r="H153" s="32"/>
      <c r="I153" s="5"/>
      <c r="J153" s="5"/>
    </row>
    <row r="154" spans="1:10" x14ac:dyDescent="0.25">
      <c r="A154" s="115"/>
      <c r="B154" s="115"/>
      <c r="C154" s="4"/>
      <c r="D154" s="5"/>
      <c r="E154" s="5"/>
      <c r="F154" s="5"/>
      <c r="G154" s="32"/>
      <c r="H154" s="32"/>
      <c r="I154" s="5"/>
      <c r="J154" s="5"/>
    </row>
    <row r="155" spans="1:10" x14ac:dyDescent="0.25">
      <c r="A155" s="115"/>
      <c r="B155" s="115"/>
      <c r="C155" s="4"/>
      <c r="D155" s="5"/>
      <c r="E155" s="5"/>
      <c r="F155" s="5"/>
      <c r="G155" s="32"/>
      <c r="H155" s="32"/>
      <c r="I155" s="5"/>
      <c r="J155" s="5"/>
    </row>
    <row r="156" spans="1:10" x14ac:dyDescent="0.25">
      <c r="A156" s="115"/>
      <c r="B156" s="115"/>
      <c r="C156" s="4"/>
      <c r="D156" s="5"/>
      <c r="E156" s="5"/>
      <c r="F156" s="5"/>
      <c r="G156" s="32"/>
      <c r="H156" s="32"/>
      <c r="I156" s="5"/>
      <c r="J156" s="5"/>
    </row>
    <row r="157" spans="1:10" x14ac:dyDescent="0.25">
      <c r="A157" s="115"/>
      <c r="B157" s="115"/>
      <c r="C157" s="4"/>
      <c r="D157" s="5"/>
      <c r="E157" s="5"/>
      <c r="F157" s="5"/>
      <c r="G157" s="32"/>
      <c r="H157" s="32"/>
      <c r="I157" s="5"/>
      <c r="J157" s="5"/>
    </row>
    <row r="158" spans="1:10" x14ac:dyDescent="0.25">
      <c r="A158" s="115"/>
      <c r="B158" s="115"/>
      <c r="C158" s="4"/>
      <c r="D158" s="5"/>
      <c r="E158" s="5"/>
      <c r="F158" s="5"/>
      <c r="G158" s="32"/>
      <c r="H158" s="32"/>
      <c r="I158" s="5"/>
      <c r="J158" s="5"/>
    </row>
    <row r="159" spans="1:10" x14ac:dyDescent="0.25">
      <c r="A159" s="115"/>
      <c r="B159" s="115"/>
      <c r="C159" s="4"/>
      <c r="D159" s="5"/>
      <c r="E159" s="5"/>
      <c r="F159" s="5"/>
      <c r="G159" s="32"/>
      <c r="H159" s="32"/>
      <c r="I159" s="5"/>
      <c r="J159" s="5"/>
    </row>
    <row r="160" spans="1:10" x14ac:dyDescent="0.25">
      <c r="A160" s="115"/>
      <c r="B160" s="115"/>
      <c r="C160" s="4"/>
      <c r="D160" s="5"/>
      <c r="E160" s="5"/>
      <c r="F160" s="5"/>
      <c r="G160" s="32"/>
      <c r="H160" s="32"/>
      <c r="I160" s="5"/>
      <c r="J160" s="5"/>
    </row>
    <row r="161" spans="1:10" x14ac:dyDescent="0.25">
      <c r="A161" s="115"/>
      <c r="B161" s="115"/>
      <c r="C161" s="4"/>
      <c r="D161" s="5"/>
      <c r="E161" s="5"/>
      <c r="F161" s="5"/>
      <c r="G161" s="32"/>
      <c r="H161" s="32"/>
      <c r="I161" s="5"/>
      <c r="J161" s="5"/>
    </row>
    <row r="162" spans="1:10" x14ac:dyDescent="0.25">
      <c r="A162" s="115"/>
      <c r="B162" s="115"/>
      <c r="C162" s="4"/>
      <c r="D162" s="5"/>
      <c r="E162" s="5"/>
      <c r="F162" s="5"/>
      <c r="G162" s="32"/>
      <c r="H162" s="32"/>
      <c r="I162" s="5"/>
      <c r="J162" s="5"/>
    </row>
    <row r="163" spans="1:10" x14ac:dyDescent="0.25">
      <c r="A163" s="115"/>
      <c r="B163" s="115"/>
      <c r="C163" s="4"/>
      <c r="D163" s="5"/>
      <c r="E163" s="5"/>
      <c r="F163" s="5"/>
      <c r="G163" s="32"/>
      <c r="H163" s="32"/>
      <c r="I163" s="5"/>
      <c r="J163" s="5"/>
    </row>
    <row r="164" spans="1:10" x14ac:dyDescent="0.25">
      <c r="A164" s="115"/>
      <c r="B164" s="115"/>
      <c r="C164" s="4"/>
      <c r="D164" s="5"/>
      <c r="E164" s="5"/>
      <c r="F164" s="5"/>
      <c r="G164" s="32"/>
      <c r="H164" s="32"/>
      <c r="I164" s="5"/>
      <c r="J164" s="5"/>
    </row>
    <row r="165" spans="1:10" x14ac:dyDescent="0.25">
      <c r="A165" s="115"/>
      <c r="B165" s="115"/>
      <c r="C165" s="4"/>
      <c r="D165" s="5"/>
      <c r="E165" s="5"/>
      <c r="F165" s="5"/>
      <c r="G165" s="32"/>
      <c r="H165" s="32"/>
      <c r="I165" s="5"/>
      <c r="J165" s="5"/>
    </row>
    <row r="166" spans="1:10" x14ac:dyDescent="0.25">
      <c r="A166" s="115"/>
      <c r="B166" s="115"/>
      <c r="C166" s="4"/>
      <c r="D166" s="5"/>
      <c r="E166" s="5"/>
      <c r="F166" s="5"/>
      <c r="G166" s="32"/>
      <c r="H166" s="32"/>
      <c r="I166" s="5"/>
      <c r="J166" s="5"/>
    </row>
    <row r="167" spans="1:10" x14ac:dyDescent="0.25">
      <c r="A167" s="115"/>
      <c r="B167" s="115"/>
      <c r="C167" s="4"/>
      <c r="D167" s="5"/>
      <c r="E167" s="5"/>
      <c r="F167" s="5"/>
      <c r="G167" s="32"/>
      <c r="H167" s="32"/>
      <c r="I167" s="5"/>
      <c r="J167" s="5"/>
    </row>
    <row r="168" spans="1:10" x14ac:dyDescent="0.25">
      <c r="A168" s="115"/>
      <c r="B168" s="115"/>
      <c r="C168" s="4"/>
      <c r="D168" s="5"/>
      <c r="E168" s="5"/>
      <c r="F168" s="5"/>
      <c r="G168" s="32"/>
      <c r="H168" s="32"/>
      <c r="I168" s="5"/>
      <c r="J168" s="5"/>
    </row>
    <row r="169" spans="1:10" x14ac:dyDescent="0.25">
      <c r="A169" s="115"/>
      <c r="B169" s="115"/>
      <c r="C169" s="4"/>
      <c r="D169" s="5"/>
      <c r="E169" s="5"/>
      <c r="F169" s="5"/>
      <c r="G169" s="32"/>
      <c r="H169" s="32"/>
      <c r="I169" s="5"/>
      <c r="J169" s="5"/>
    </row>
    <row r="170" spans="1:10" x14ac:dyDescent="0.25">
      <c r="A170" s="115"/>
      <c r="B170" s="115"/>
      <c r="C170" s="4"/>
      <c r="D170" s="5"/>
      <c r="E170" s="5"/>
      <c r="F170" s="5"/>
      <c r="G170" s="32"/>
      <c r="H170" s="32"/>
      <c r="I170" s="5"/>
      <c r="J170" s="5"/>
    </row>
    <row r="171" spans="1:10" x14ac:dyDescent="0.25">
      <c r="A171" s="115"/>
      <c r="B171" s="115"/>
      <c r="C171" s="4"/>
      <c r="D171" s="5"/>
      <c r="E171" s="5"/>
      <c r="F171" s="5"/>
      <c r="G171" s="32"/>
      <c r="H171" s="32"/>
      <c r="I171" s="5"/>
      <c r="J171" s="5"/>
    </row>
    <row r="172" spans="1:10" x14ac:dyDescent="0.25">
      <c r="A172" s="115"/>
      <c r="B172" s="115"/>
      <c r="C172" s="4"/>
      <c r="D172" s="5"/>
      <c r="E172" s="5"/>
      <c r="F172" s="5"/>
      <c r="G172" s="32"/>
      <c r="H172" s="32"/>
      <c r="I172" s="5"/>
      <c r="J172" s="5"/>
    </row>
    <row r="173" spans="1:10" x14ac:dyDescent="0.25">
      <c r="A173" s="115"/>
      <c r="B173" s="115"/>
      <c r="C173" s="4"/>
      <c r="D173" s="5"/>
      <c r="E173" s="5"/>
      <c r="F173" s="5"/>
      <c r="G173" s="32"/>
      <c r="H173" s="32"/>
      <c r="I173" s="5"/>
      <c r="J173" s="5"/>
    </row>
    <row r="174" spans="1:10" x14ac:dyDescent="0.25">
      <c r="A174" s="115"/>
      <c r="B174" s="115"/>
      <c r="C174" s="4"/>
      <c r="D174" s="5"/>
      <c r="E174" s="5"/>
      <c r="F174" s="5"/>
      <c r="G174" s="32"/>
      <c r="H174" s="32"/>
      <c r="I174" s="5"/>
      <c r="J174" s="5"/>
    </row>
    <row r="175" spans="1:10" x14ac:dyDescent="0.25">
      <c r="A175" s="115"/>
      <c r="B175" s="115"/>
      <c r="C175" s="4"/>
      <c r="D175" s="5"/>
      <c r="E175" s="5"/>
      <c r="F175" s="5"/>
      <c r="G175" s="32"/>
      <c r="H175" s="32"/>
      <c r="I175" s="5"/>
      <c r="J175" s="5"/>
    </row>
    <row r="176" spans="1:10" x14ac:dyDescent="0.25">
      <c r="A176" s="115"/>
      <c r="B176" s="115"/>
      <c r="C176" s="4"/>
      <c r="D176" s="5"/>
      <c r="E176" s="5"/>
      <c r="F176" s="5"/>
      <c r="G176" s="32"/>
      <c r="H176" s="32"/>
      <c r="I176" s="5"/>
      <c r="J176" s="5"/>
    </row>
    <row r="177" spans="1:10" x14ac:dyDescent="0.25">
      <c r="A177" s="115"/>
      <c r="B177" s="115"/>
      <c r="C177" s="4"/>
      <c r="D177" s="5"/>
      <c r="E177" s="5"/>
      <c r="F177" s="5"/>
      <c r="G177" s="32"/>
      <c r="H177" s="32"/>
      <c r="I177" s="5"/>
      <c r="J177" s="5"/>
    </row>
    <row r="178" spans="1:10" x14ac:dyDescent="0.25">
      <c r="A178" s="115"/>
      <c r="B178" s="115"/>
      <c r="C178" s="4"/>
      <c r="D178" s="5"/>
      <c r="E178" s="5"/>
      <c r="F178" s="5"/>
      <c r="G178" s="32"/>
      <c r="H178" s="32"/>
      <c r="I178" s="5"/>
      <c r="J178" s="5"/>
    </row>
    <row r="179" spans="1:10" x14ac:dyDescent="0.25">
      <c r="A179" s="115"/>
      <c r="B179" s="115"/>
      <c r="C179" s="4"/>
      <c r="D179" s="5"/>
      <c r="E179" s="5"/>
      <c r="F179" s="5"/>
      <c r="G179" s="32"/>
      <c r="H179" s="32"/>
      <c r="I179" s="5"/>
      <c r="J179" s="5"/>
    </row>
    <row r="180" spans="1:10" x14ac:dyDescent="0.25">
      <c r="A180" s="115"/>
      <c r="B180" s="115"/>
      <c r="C180" s="4"/>
      <c r="D180" s="5"/>
      <c r="E180" s="5"/>
      <c r="F180" s="5"/>
      <c r="G180" s="32"/>
      <c r="H180" s="32"/>
      <c r="I180" s="5"/>
      <c r="J180" s="5"/>
    </row>
    <row r="181" spans="1:10" x14ac:dyDescent="0.25">
      <c r="A181" s="115"/>
      <c r="B181" s="115"/>
      <c r="C181" s="4"/>
      <c r="D181" s="5"/>
      <c r="E181" s="5"/>
      <c r="F181" s="5"/>
      <c r="G181" s="32"/>
      <c r="H181" s="32"/>
      <c r="I181" s="5"/>
      <c r="J181" s="5"/>
    </row>
    <row r="182" spans="1:10" x14ac:dyDescent="0.25">
      <c r="A182" s="115"/>
      <c r="B182" s="115"/>
      <c r="C182" s="4"/>
      <c r="D182" s="5"/>
      <c r="E182" s="5"/>
      <c r="F182" s="5"/>
      <c r="G182" s="32"/>
      <c r="H182" s="32"/>
      <c r="I182" s="5"/>
      <c r="J182" s="5"/>
    </row>
    <row r="183" spans="1:10" x14ac:dyDescent="0.25">
      <c r="A183" s="115"/>
      <c r="B183" s="115"/>
      <c r="C183" s="4"/>
      <c r="D183" s="5"/>
      <c r="E183" s="5"/>
      <c r="F183" s="5"/>
      <c r="G183" s="32"/>
      <c r="H183" s="32"/>
      <c r="I183" s="5"/>
      <c r="J183" s="5"/>
    </row>
    <row r="184" spans="1:10" x14ac:dyDescent="0.25">
      <c r="A184" s="115"/>
      <c r="B184" s="115"/>
      <c r="C184" s="4"/>
      <c r="D184" s="5"/>
      <c r="E184" s="5"/>
      <c r="F184" s="5"/>
      <c r="G184" s="32"/>
      <c r="H184" s="32"/>
      <c r="I184" s="5"/>
      <c r="J184" s="5"/>
    </row>
    <row r="185" spans="1:10" x14ac:dyDescent="0.25">
      <c r="A185" s="115"/>
      <c r="B185" s="115"/>
      <c r="C185" s="4"/>
      <c r="D185" s="5"/>
      <c r="E185" s="5"/>
      <c r="F185" s="5"/>
      <c r="G185" s="32"/>
      <c r="H185" s="32"/>
      <c r="I185" s="5"/>
      <c r="J185" s="5"/>
    </row>
    <row r="186" spans="1:10" x14ac:dyDescent="0.25">
      <c r="A186" s="115"/>
      <c r="B186" s="115"/>
      <c r="C186" s="4"/>
      <c r="D186" s="5"/>
      <c r="E186" s="5"/>
      <c r="F186" s="5"/>
      <c r="G186" s="32"/>
      <c r="H186" s="32"/>
      <c r="I186" s="5"/>
      <c r="J186" s="5"/>
    </row>
    <row r="187" spans="1:10" x14ac:dyDescent="0.25">
      <c r="A187" s="5"/>
      <c r="B187" s="5"/>
      <c r="C187" s="5"/>
      <c r="D187" s="5"/>
      <c r="E187" s="5"/>
      <c r="F187" s="5"/>
      <c r="G187" s="32"/>
      <c r="H187" s="32"/>
      <c r="I187" s="5"/>
      <c r="J187" s="5"/>
    </row>
  </sheetData>
  <mergeCells count="207">
    <mergeCell ref="E119:F119"/>
    <mergeCell ref="E120:F120"/>
    <mergeCell ref="H119:J119"/>
    <mergeCell ref="A186:B186"/>
    <mergeCell ref="A181:B181"/>
    <mergeCell ref="A182:B182"/>
    <mergeCell ref="A183:B183"/>
    <mergeCell ref="A184:B184"/>
    <mergeCell ref="A185:B185"/>
    <mergeCell ref="A176:B176"/>
    <mergeCell ref="A177:B177"/>
    <mergeCell ref="A178:B178"/>
    <mergeCell ref="A179:B179"/>
    <mergeCell ref="A180:B180"/>
    <mergeCell ref="A171:B171"/>
    <mergeCell ref="A172:B172"/>
    <mergeCell ref="A173:B173"/>
    <mergeCell ref="A174:B174"/>
    <mergeCell ref="A175:B175"/>
    <mergeCell ref="A166:B166"/>
    <mergeCell ref="A167:B167"/>
    <mergeCell ref="A168:B168"/>
    <mergeCell ref="A169:B169"/>
    <mergeCell ref="A170:B170"/>
    <mergeCell ref="A161:B161"/>
    <mergeCell ref="A162:B162"/>
    <mergeCell ref="A163:B163"/>
    <mergeCell ref="A164:B164"/>
    <mergeCell ref="A165:B165"/>
    <mergeCell ref="A156:B156"/>
    <mergeCell ref="A157:B157"/>
    <mergeCell ref="A158:B158"/>
    <mergeCell ref="A159:B159"/>
    <mergeCell ref="A160:B160"/>
    <mergeCell ref="A151:B151"/>
    <mergeCell ref="A152:B152"/>
    <mergeCell ref="A153:B153"/>
    <mergeCell ref="A154:B154"/>
    <mergeCell ref="A155:B155"/>
    <mergeCell ref="A146:B146"/>
    <mergeCell ref="A147:B147"/>
    <mergeCell ref="A148:B148"/>
    <mergeCell ref="A149:B149"/>
    <mergeCell ref="A150:B150"/>
    <mergeCell ref="A141:B141"/>
    <mergeCell ref="A142:B142"/>
    <mergeCell ref="A143:B143"/>
    <mergeCell ref="A144:B144"/>
    <mergeCell ref="A145:B145"/>
    <mergeCell ref="A136:B136"/>
    <mergeCell ref="A137:B137"/>
    <mergeCell ref="A138:B138"/>
    <mergeCell ref="A139:B139"/>
    <mergeCell ref="A140:B140"/>
    <mergeCell ref="A131:B131"/>
    <mergeCell ref="A132:B132"/>
    <mergeCell ref="A133:B133"/>
    <mergeCell ref="A134:B134"/>
    <mergeCell ref="A135:B135"/>
    <mergeCell ref="A126:B126"/>
    <mergeCell ref="A127:B127"/>
    <mergeCell ref="A128:B128"/>
    <mergeCell ref="A129:B129"/>
    <mergeCell ref="A130:B130"/>
    <mergeCell ref="A121:B121"/>
    <mergeCell ref="A122:B122"/>
    <mergeCell ref="A123:B123"/>
    <mergeCell ref="A124:B124"/>
    <mergeCell ref="A125:B125"/>
    <mergeCell ref="A116:B116"/>
    <mergeCell ref="A117:B117"/>
    <mergeCell ref="A118:B118"/>
    <mergeCell ref="A119:B119"/>
    <mergeCell ref="A120:B120"/>
    <mergeCell ref="A111:B111"/>
    <mergeCell ref="A112:B112"/>
    <mergeCell ref="A113:B113"/>
    <mergeCell ref="A114:B114"/>
    <mergeCell ref="A115:B115"/>
    <mergeCell ref="A106:B106"/>
    <mergeCell ref="A107:B107"/>
    <mergeCell ref="A109:B109"/>
    <mergeCell ref="A110:B110"/>
    <mergeCell ref="A108:I108"/>
    <mergeCell ref="A101:B101"/>
    <mergeCell ref="A102:B102"/>
    <mergeCell ref="A103:B103"/>
    <mergeCell ref="A105:B105"/>
    <mergeCell ref="A96:B96"/>
    <mergeCell ref="A97:B97"/>
    <mergeCell ref="A98:B98"/>
    <mergeCell ref="A99:B99"/>
    <mergeCell ref="A100:B100"/>
    <mergeCell ref="A104:I104"/>
    <mergeCell ref="A91:B91"/>
    <mergeCell ref="A92:B92"/>
    <mergeCell ref="A93:B93"/>
    <mergeCell ref="A94:B94"/>
    <mergeCell ref="A95:B95"/>
    <mergeCell ref="A86:B86"/>
    <mergeCell ref="A87:B87"/>
    <mergeCell ref="A88:B88"/>
    <mergeCell ref="A90:B90"/>
    <mergeCell ref="A89:I89"/>
    <mergeCell ref="A81:B81"/>
    <mergeCell ref="A82:B82"/>
    <mergeCell ref="A83:B83"/>
    <mergeCell ref="A84:B84"/>
    <mergeCell ref="A85:B85"/>
    <mergeCell ref="A76:B76"/>
    <mergeCell ref="A77:B77"/>
    <mergeCell ref="A78:B78"/>
    <mergeCell ref="A80:B80"/>
    <mergeCell ref="A79:I79"/>
    <mergeCell ref="A71:B71"/>
    <mergeCell ref="A73:B73"/>
    <mergeCell ref="A74:B74"/>
    <mergeCell ref="A75:B75"/>
    <mergeCell ref="A66:B66"/>
    <mergeCell ref="A67:B67"/>
    <mergeCell ref="A68:B68"/>
    <mergeCell ref="A69:B69"/>
    <mergeCell ref="A70:B70"/>
    <mergeCell ref="A72:I72"/>
    <mergeCell ref="A61:B61"/>
    <mergeCell ref="A62:B62"/>
    <mergeCell ref="A63:B63"/>
    <mergeCell ref="A64:B64"/>
    <mergeCell ref="A65:B65"/>
    <mergeCell ref="A56:B56"/>
    <mergeCell ref="A57:B57"/>
    <mergeCell ref="A58:B58"/>
    <mergeCell ref="A59:B59"/>
    <mergeCell ref="A60:B60"/>
    <mergeCell ref="A52:B52"/>
    <mergeCell ref="A53:B53"/>
    <mergeCell ref="A54:B54"/>
    <mergeCell ref="A55:B55"/>
    <mergeCell ref="A43:B43"/>
    <mergeCell ref="A44:B44"/>
    <mergeCell ref="A45:B45"/>
    <mergeCell ref="A50:B50"/>
    <mergeCell ref="A51:I51"/>
    <mergeCell ref="A46:I46"/>
    <mergeCell ref="A47:B47"/>
    <mergeCell ref="A48:B48"/>
    <mergeCell ref="A49:B49"/>
    <mergeCell ref="A34:B34"/>
    <mergeCell ref="A37:B37"/>
    <mergeCell ref="A38:B38"/>
    <mergeCell ref="A40:B40"/>
    <mergeCell ref="A42:B42"/>
    <mergeCell ref="A27:J27"/>
    <mergeCell ref="A29:J29"/>
    <mergeCell ref="F30:I30"/>
    <mergeCell ref="C30:C31"/>
    <mergeCell ref="D30:D31"/>
    <mergeCell ref="E30:E31"/>
    <mergeCell ref="A30:B31"/>
    <mergeCell ref="A32:I32"/>
    <mergeCell ref="A33:I33"/>
    <mergeCell ref="A41:B41"/>
    <mergeCell ref="A39:B39"/>
    <mergeCell ref="A35:B35"/>
    <mergeCell ref="A36:B36"/>
    <mergeCell ref="H23:I23"/>
    <mergeCell ref="H24:I24"/>
    <mergeCell ref="H25:I25"/>
    <mergeCell ref="A13:G13"/>
    <mergeCell ref="A14:G14"/>
    <mergeCell ref="A15:G15"/>
    <mergeCell ref="A16:G16"/>
    <mergeCell ref="A17:G17"/>
    <mergeCell ref="A18:G18"/>
    <mergeCell ref="A19:G19"/>
    <mergeCell ref="A20:G20"/>
    <mergeCell ref="A21:G21"/>
    <mergeCell ref="A22:G22"/>
    <mergeCell ref="A23:G23"/>
    <mergeCell ref="A24:G24"/>
    <mergeCell ref="A25:G25"/>
    <mergeCell ref="H18:I18"/>
    <mergeCell ref="H19:I19"/>
    <mergeCell ref="H20:I20"/>
    <mergeCell ref="H21:I21"/>
    <mergeCell ref="H22:I22"/>
    <mergeCell ref="H13:J13"/>
    <mergeCell ref="H14:I14"/>
    <mergeCell ref="H15:I15"/>
    <mergeCell ref="A2:D2"/>
    <mergeCell ref="E2:J2"/>
    <mergeCell ref="A3:D3"/>
    <mergeCell ref="C4:D4"/>
    <mergeCell ref="C5:D5"/>
    <mergeCell ref="E3:J3"/>
    <mergeCell ref="E4:J4"/>
    <mergeCell ref="G5:H5"/>
    <mergeCell ref="I5:J5"/>
    <mergeCell ref="H16:I16"/>
    <mergeCell ref="H17:I17"/>
    <mergeCell ref="H7:I7"/>
    <mergeCell ref="H8:I8"/>
    <mergeCell ref="H9:I9"/>
    <mergeCell ref="H10:I10"/>
    <mergeCell ref="H11:J11"/>
    <mergeCell ref="A4:B4"/>
    <mergeCell ref="A5:B5"/>
  </mergeCells>
  <pageMargins left="0.82677165354330717" right="0.19685039370078741" top="0.78740157480314965" bottom="0.39370078740157483" header="0.39370078740157483" footer="0.39370078740157483"/>
  <pageSetup paperSize="9" scale="71" orientation="portrait" verticalDpi="0" r:id="rId1"/>
  <rowBreaks count="3" manualBreakCount="3">
    <brk id="45" max="16383" man="1"/>
    <brk id="88" max="16383" man="1"/>
    <brk id="1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2021-04-08T05:32:34Z</dcterms:modified>
</cp:coreProperties>
</file>